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4"/>
  </bookViews>
  <sheets>
    <sheet name="прил1" sheetId="1" r:id="rId1"/>
    <sheet name="прил2" sheetId="2" state="hidden" r:id="rId2"/>
    <sheet name="прил2а" sheetId="3" state="hidden" r:id="rId3"/>
    <sheet name="прил3а" sheetId="4" state="hidden" r:id="rId4"/>
    <sheet name="прил4а" sheetId="5" r:id="rId5"/>
    <sheet name="прил6" sheetId="6" state="hidden" r:id="rId6"/>
    <sheet name="прил7" sheetId="7" state="hidden" r:id="rId7"/>
    <sheet name="прил8" sheetId="8" state="hidden" r:id="rId8"/>
    <sheet name="прил9" sheetId="9" state="hidden" r:id="rId9"/>
    <sheet name="прил10" sheetId="10" state="hidden" r:id="rId10"/>
    <sheet name="прил11" sheetId="11" state="hidden" r:id="rId11"/>
    <sheet name="прил12" sheetId="12" state="hidden" r:id="rId12"/>
    <sheet name="прил8а" sheetId="13" state="hidden" r:id="rId13"/>
    <sheet name="прил14" sheetId="14" state="hidden" r:id="rId14"/>
    <sheet name="прил9а" sheetId="15" state="hidden" r:id="rId15"/>
    <sheet name="прил16" sheetId="16" state="hidden" r:id="rId16"/>
  </sheets>
  <definedNames>
    <definedName name="_xlnm.Print_Titles" localSheetId="10">'прил11'!$10:$10</definedName>
    <definedName name="_xlnm.Print_Titles" localSheetId="11">'прил12'!$11:$11</definedName>
    <definedName name="_xlnm.Print_Titles" localSheetId="2">'прил2а'!$11:$11</definedName>
    <definedName name="_xlnm.Print_Titles" localSheetId="4">'прил4а'!$13:$13</definedName>
    <definedName name="_xlnm.Print_Titles" localSheetId="5">'прил6'!$12:$12</definedName>
    <definedName name="_xlnm.Print_Titles" localSheetId="6">'прил7'!$10:$10</definedName>
    <definedName name="_xlnm.Print_Titles" localSheetId="7">'прил8'!$10:$10</definedName>
    <definedName name="_xlnm.Print_Titles" localSheetId="8">'прил9'!$10:$10</definedName>
    <definedName name="_xlnm.Print_Area" localSheetId="0">'прил1'!$A$1:$C$28</definedName>
    <definedName name="_xlnm.Print_Area" localSheetId="9">'прил10'!$A$1:$I$111</definedName>
    <definedName name="_xlnm.Print_Area" localSheetId="10">'прил11'!$A$1:$D$28</definedName>
    <definedName name="_xlnm.Print_Area" localSheetId="11">'прил12'!$A$1:$H$29</definedName>
    <definedName name="_xlnm.Print_Area" localSheetId="1">'прил2'!$A$1:$D$28</definedName>
    <definedName name="_xlnm.Print_Area" localSheetId="2">'прил2а'!$A$1:$C$83</definedName>
    <definedName name="_xlnm.Print_Area" localSheetId="3">'прил3а'!$A$1:$C$17</definedName>
    <definedName name="_xlnm.Print_Area" localSheetId="4">'прил4а'!$A$1:$C$73</definedName>
    <definedName name="_xlnm.Print_Area" localSheetId="5">'прил6'!$A$1:$D$70</definedName>
    <definedName name="_xlnm.Print_Area" localSheetId="6">'прил7'!$A$1:$G$109</definedName>
    <definedName name="_xlnm.Print_Area" localSheetId="7">'прил8'!$A$1:$H$110</definedName>
    <definedName name="_xlnm.Print_Area" localSheetId="8">'прил9'!$A$1:$H$110</definedName>
  </definedNames>
  <calcPr fullCalcOnLoad="1"/>
</workbook>
</file>

<file path=xl/sharedStrings.xml><?xml version="1.0" encoding="utf-8"?>
<sst xmlns="http://schemas.openxmlformats.org/spreadsheetml/2006/main" count="2839" uniqueCount="595">
  <si>
    <t>Прочие безвозмездные поступления в бюджеты поселений</t>
  </si>
  <si>
    <t xml:space="preserve">     2 07 05030 10 0000 180</t>
  </si>
  <si>
    <t>2 08 05000 10 0000 180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</si>
  <si>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</si>
  <si>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</si>
  <si>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</si>
  <si>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</si>
  <si>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</si>
  <si>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</si>
  <si>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2 18 05020 10 0000 180</t>
  </si>
  <si>
    <t>Доходы бюджетов поселений от возврата автономными учреждениями остатков субсидий прошлых лет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</si>
  <si>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</si>
  <si>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</si>
  <si>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</si>
  <si>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</si>
  <si>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1 11 08050 10 0000 120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</si>
  <si>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</si>
  <si>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</si>
  <si>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</si>
  <si>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</si>
  <si>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</si>
  <si>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</si>
  <si>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</si>
  <si>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</si>
  <si>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</si>
  <si>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</si>
  <si>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</si>
  <si>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</si>
  <si>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</si>
  <si>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</si>
  <si>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</si>
  <si>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</si>
  <si>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</si>
  <si>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</si>
  <si>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</si>
  <si>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</si>
  <si>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</si>
  <si>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</si>
  <si>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</si>
  <si>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</si>
  <si>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</si>
  <si>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</si>
  <si>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</si>
  <si>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</si>
  <si>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</si>
  <si>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</si>
  <si>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</si>
  <si>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</si>
  <si>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</si>
  <si>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</si>
  <si>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</si>
  <si>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</si>
  <si>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</si>
  <si>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</si>
  <si>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</si>
  <si>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</si>
  <si>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</si>
  <si>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</si>
  <si>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</si>
  <si>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</si>
  <si>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</si>
  <si>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</si>
  <si>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</si>
  <si>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</si>
  <si>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</si>
  <si>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</si>
  <si>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</si>
  <si>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</si>
  <si>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</si>
  <si>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</si>
  <si>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</si>
  <si>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2016г.</t>
  </si>
  <si>
    <t>Объем привлечения средств в 2017г.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</si>
  <si>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</si>
  <si>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</si>
  <si>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</si>
  <si>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</si>
  <si>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</si>
  <si>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</si>
  <si>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</si>
  <si>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</si>
  <si>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</si>
  <si>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</si>
  <si>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</si>
  <si>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</si>
  <si>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</si>
  <si>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</si>
  <si>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</si>
  <si>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</si>
  <si>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</si>
  <si>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</si>
  <si>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</si>
  <si>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</si>
  <si>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</si>
  <si>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</si>
  <si>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</si>
  <si>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</si>
  <si>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</si>
  <si>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</si>
  <si>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</si>
  <si>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</si>
  <si>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</si>
  <si>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</si>
  <si>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</si>
  <si>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</si>
  <si>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</si>
  <si>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</si>
  <si>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</si>
  <si>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</si>
  <si>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</si>
  <si>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</si>
  <si>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</si>
  <si>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</si>
  <si>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</si>
  <si>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</si>
  <si>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</si>
  <si>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</si>
  <si>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</si>
  <si>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</si>
  <si>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</si>
  <si>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</si>
  <si>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</si>
  <si>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</si>
  <si>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</si>
  <si>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</si>
  <si>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</si>
  <si>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</si>
  <si>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</si>
  <si>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</si>
  <si>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</si>
  <si>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</si>
  <si>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</si>
  <si>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</si>
  <si>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</si>
  <si>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</si>
  <si>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</si>
  <si>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</si>
  <si>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</si>
  <si>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</si>
  <si>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</si>
  <si>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Иные межбюджетные трасферты</t>
  </si>
  <si>
    <t>Приложение №5</t>
  </si>
  <si>
    <t>Доходы бюджета - ИТОГО</t>
  </si>
  <si>
    <t>Приложение №6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</si>
  <si>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</si>
  <si>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</si>
  <si>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</si>
  <si>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</si>
  <si>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</si>
  <si>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</si>
  <si>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</si>
  <si>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01 03 0100 10 0000 810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</si>
  <si>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</si>
  <si>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</si>
  <si>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</si>
  <si>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</si>
  <si>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</si>
  <si>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</si>
  <si>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</si>
  <si>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</si>
  <si>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</si>
  <si>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</si>
  <si>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</si>
  <si>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</si>
  <si>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</si>
  <si>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</si>
  <si>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</si>
  <si>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</si>
  <si>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</si>
  <si>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</si>
  <si>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</si>
  <si>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</si>
  <si>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</si>
  <si>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</si>
  <si>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</si>
  <si>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</si>
  <si>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</si>
  <si>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</si>
  <si>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</si>
  <si>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</si>
  <si>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</si>
  <si>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</si>
  <si>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</si>
  <si>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</si>
  <si>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</si>
  <si>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</si>
  <si>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</si>
  <si>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</si>
  <si>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</si>
  <si>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</si>
  <si>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</si>
  <si>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</si>
  <si>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</si>
  <si>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</si>
  <si>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</si>
  <si>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</si>
  <si>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</si>
  <si>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</si>
  <si>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</si>
  <si>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</si>
  <si>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</si>
  <si>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</si>
  <si>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</si>
  <si>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</si>
  <si>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</si>
  <si>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</si>
  <si>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</si>
  <si>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</si>
  <si>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</si>
  <si>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</si>
  <si>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</si>
  <si>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</si>
  <si>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</si>
  <si>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</si>
  <si>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</si>
  <si>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</si>
  <si>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</si>
  <si>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</si>
  <si>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</si>
  <si>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</si>
  <si>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</si>
  <si>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</si>
  <si>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</si>
  <si>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</si>
  <si>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</si>
  <si>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</si>
  <si>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</si>
  <si>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</si>
  <si>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</si>
  <si>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</si>
  <si>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</si>
  <si>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</si>
  <si>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</si>
  <si>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</si>
  <si>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</si>
  <si>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</si>
  <si>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</si>
  <si>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</si>
  <si>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</si>
  <si>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</si>
  <si>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</si>
  <si>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</si>
  <si>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</si>
  <si>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</si>
  <si>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</si>
  <si>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</si>
  <si>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</si>
  <si>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</si>
  <si>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</si>
  <si>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</si>
  <si>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</si>
  <si>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</si>
  <si>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</si>
  <si>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</si>
  <si>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</si>
  <si>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</si>
  <si>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</si>
  <si>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</si>
  <si>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</si>
  <si>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</si>
  <si>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</si>
  <si>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</si>
  <si>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</si>
  <si>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</si>
  <si>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</si>
  <si>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</si>
  <si>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</si>
  <si>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</si>
  <si>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</si>
  <si>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</si>
  <si>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</si>
  <si>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</si>
  <si>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</si>
  <si>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Приложение №7</t>
  </si>
  <si>
    <t>Приложение №9</t>
  </si>
  <si>
    <t>Сумма на 2017 год</t>
  </si>
  <si>
    <t>Сумма на 2016 год</t>
  </si>
  <si>
    <t>Приложение №10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</si>
  <si>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</si>
  <si>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</si>
  <si>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</si>
  <si>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</si>
  <si>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</si>
  <si>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</si>
  <si>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</si>
  <si>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</si>
  <si>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</si>
  <si>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</si>
  <si>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</si>
  <si>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</si>
  <si>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</si>
  <si>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</si>
  <si>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</si>
  <si>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</si>
  <si>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2 07 05030 10 0000 180</t>
  </si>
  <si>
    <t xml:space="preserve">Прочие безвозмездные поступления в бюджеты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</si>
  <si>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</si>
  <si>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</si>
  <si>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</si>
  <si>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</si>
  <si>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</si>
  <si>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</si>
  <si>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</si>
  <si>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</si>
  <si>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</si>
  <si>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</si>
  <si>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</si>
  <si>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</si>
  <si>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</si>
  <si>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1 11 05093 10 0000 120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</si>
  <si>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поселений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</si>
  <si>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</si>
  <si>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</si>
  <si>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</si>
  <si>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</si>
  <si>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</si>
  <si>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</si>
  <si>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</si>
  <si>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</si>
  <si>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</si>
  <si>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1 13 02062 10 0000 130</t>
  </si>
  <si>
    <t>Доходы, поступающие в порядке возмещения расходов, понесенных в связи с эксплуатацией имущества поселений</t>
  </si>
  <si>
    <t>1 13 02995 10 0000 130</t>
  </si>
  <si>
    <t>Прочие доходы от компенсации затрат бюджетов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</si>
  <si>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</si>
  <si>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</si>
  <si>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</si>
  <si>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</si>
  <si>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</si>
  <si>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</si>
  <si>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</si>
  <si>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</si>
  <si>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</si>
  <si>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</si>
  <si>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</si>
  <si>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</si>
  <si>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</si>
  <si>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</si>
  <si>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1  14  04050 10 0000 420</t>
  </si>
  <si>
    <t>Доходы от продажи нематериальных активов, находящихся в собственности поселений</t>
  </si>
  <si>
    <t>1  14  06025 10 0000 430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</si>
  <si>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</si>
  <si>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1  16  18050 10 0000 140</t>
  </si>
  <si>
    <t>Денежные взыскания (штрафы) за нарушение бюджетного законодательства (в части бюджетов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</si>
  <si>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</si>
  <si>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</si>
  <si>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</si>
  <si>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1  16 37040  10 0000 140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</si>
  <si>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</si>
  <si>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1 17 01050 10  0000  180</t>
  </si>
  <si>
    <t>Невыясненные поступления, зачисляемые в бюджеты поселений</t>
  </si>
  <si>
    <t>1 17  02020 10 0000 180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</si>
  <si>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</si>
  <si>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1  17 05050 10  0000 180</t>
  </si>
  <si>
    <t>Прочие неналоговые доходы бюджетов поселений</t>
  </si>
  <si>
    <t>2  01  05010 10 0000 180</t>
  </si>
  <si>
    <t>Предоставление нерезидентами  грантов для получателей средств  бюджетов поселений</t>
  </si>
  <si>
    <t>2  01  05020 10 0000 180</t>
  </si>
  <si>
    <t>2  01  05099 10 0000 180</t>
  </si>
  <si>
    <t>Прочие безвозмездные поступления от нерезидентов в бюджеты поселений</t>
  </si>
  <si>
    <t>2  02  01001 10  0000 151</t>
  </si>
  <si>
    <t>Дотации бюджетам  поселений на выравнивание  бюджетной обеспеченности</t>
  </si>
  <si>
    <t>2  02 01003  10  0000 151</t>
  </si>
  <si>
    <t>2  02 02999  10  0000 151</t>
  </si>
  <si>
    <t>2 02  03015  10  0000 151</t>
  </si>
  <si>
    <t>2 02  03999 10  0000 151</t>
  </si>
  <si>
    <t>2 03 05010 10 0000 180</t>
  </si>
  <si>
    <t>Предоставление государственными  (муниципальными) организациями  грантов для получателей средств  бюджетов поселений</t>
  </si>
  <si>
    <t>2 03 05020 10 0000 180</t>
  </si>
  <si>
    <t>Поступления от денежных  пожертвований, предоставляемых   государственными (муниципальными)организациями получателям средств  бюджетов поселений</t>
  </si>
  <si>
    <t>Безвозмездные поступления в бюджеты поселений от  государственной корпорации -Фонда  содействия реформированию жилищно-коммунального хозяйства на обеспечение мероприятий по  капитальному ремонту многоквартирных домов</t>
  </si>
  <si>
    <t>2 03 05030 10 0000 180</t>
  </si>
  <si>
    <t>2 03 05040 10 0000 180</t>
  </si>
  <si>
    <t>Безвозмездные поступления в бюджеты поселений от  государственной корпорации- Фонда  содействия реформированию жилищно-коммунального хозяйства на обеспечение мероприятий по  переселению граждан из аварийного жилищного фонда</t>
  </si>
  <si>
    <t>2 03 05050 10 0000 180</t>
  </si>
  <si>
    <t xml:space="preserve">Безвозмездные поступления в бюджеты поселений от  государственной корпорации- Фонда   содействия реформированию жилищно- коммунального хозяйства на обеспечение мероприятий по  переселению граждан из аварийного жилищного фонда с учетом  необходимости развития малоэтажного жилищного строительства   </t>
  </si>
  <si>
    <t>2 03 05099 10 0000 180</t>
  </si>
  <si>
    <t>Прочие безвозмездные поступления от государственных (муниципальных)  организаций в бюджеты поселений</t>
  </si>
  <si>
    <t>2 02 04999  10 0000 151</t>
  </si>
  <si>
    <t>Прочие межбюджетные трансферты, передаваемые бюджетам поселений</t>
  </si>
  <si>
    <t>2 04 05000 10 0000 180</t>
  </si>
  <si>
    <t>Безвозмездные поступления от негосударственных организаций в  бюджеты поселений</t>
  </si>
  <si>
    <t>2 04 05010 10 0000 180</t>
  </si>
  <si>
    <t>Предоставление негосударственными  организациями грантов для   получателей средств   бюджетов поселений</t>
  </si>
  <si>
    <t>2 04 05020 10 0000 180</t>
  </si>
  <si>
    <t>Поступления от денежных     пожертвований, предоставляемых не государственными  организациями получателям средств  бюджетов поселений</t>
  </si>
  <si>
    <t>Перечисление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</si>
  <si>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</si>
  <si>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</si>
  <si>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</si>
  <si>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</si>
  <si>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</si>
  <si>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</si>
  <si>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</si>
  <si>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</si>
  <si>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</si>
  <si>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1  11  05035  10  0000  120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</si>
  <si>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</si>
  <si>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</si>
  <si>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</si>
  <si>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</si>
  <si>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</si>
  <si>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</si>
  <si>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</si>
  <si>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</si>
  <si>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</si>
  <si>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</si>
  <si>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</si>
  <si>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</si>
  <si>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</si>
  <si>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</si>
  <si>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</si>
  <si>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</si>
  <si>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</si>
  <si>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</si>
  <si>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</si>
  <si>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1 13 00000 00 0000 000</t>
  </si>
  <si>
    <t>1 13 01990 00 0000 130</t>
  </si>
  <si>
    <t>1 14 06020 00 0000 430</t>
  </si>
  <si>
    <t>1 14 06025 10 0000 430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</si>
  <si>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</si>
  <si>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</si>
  <si>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</si>
  <si>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</si>
  <si>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</si>
  <si>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2 07 05000 10 0000 180</t>
  </si>
  <si>
    <t>ОХО</t>
  </si>
  <si>
    <t>1434</t>
  </si>
  <si>
    <t>04 0</t>
  </si>
  <si>
    <t>04 1</t>
  </si>
  <si>
    <t>1470</t>
  </si>
  <si>
    <t>Проведение муниципальной политики в области имущественных и земельных отношений на территории муниципального образования</t>
  </si>
  <si>
    <t>Муниципальная программа __________________________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</si>
  <si>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</si>
  <si>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Муниципальная программа _____________кого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</si>
  <si>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_________ сельсовета Поныровского района Курской области «Социальная поддержка граждан в _________ сельсовете Поныровского района Курской области»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</si>
  <si>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</si>
  <si>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Прочие расходы </t>
  </si>
  <si>
    <t>1439</t>
  </si>
  <si>
    <t>публикации</t>
  </si>
  <si>
    <t>Реализация мероприятий по распространению официальной информации</t>
  </si>
  <si>
    <t>Курской области на 2015 год и  на плановый период 2016 и 2017 годов"</t>
  </si>
  <si>
    <t xml:space="preserve">Распределение бюджетных ассигнований </t>
  </si>
  <si>
    <t xml:space="preserve">на реализацию муниципальных программ </t>
  </si>
  <si>
    <t>Приложение №16</t>
  </si>
  <si>
    <t xml:space="preserve"> в плановом периоде 2016 и 2017 годов</t>
  </si>
  <si>
    <t>на плановый период 2016 и 2017 годов</t>
  </si>
  <si>
    <t xml:space="preserve">Поступления от денежных пожертвований, предоставляемых  нерезидентами получателям средств бюджетов поселений </t>
  </si>
  <si>
    <t xml:space="preserve">
Наименование главного администратора  доходов бюджета поселения
</t>
  </si>
  <si>
    <t>Выполнение других обязательств ____________ сельсовета Поныровского района Курской области</t>
  </si>
  <si>
    <t>бюджета 2-го Поныровского сельсовета Поныровского района Курской области на 2016-2017 года</t>
  </si>
  <si>
    <t>Администрация 2-го Поныровского сельсовета Поныровского района Курской области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</si>
  <si>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</si>
  <si>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 2-ом Поныровском сельсовете Поныровского района Курской области»</t>
  </si>
  <si>
    <t>Выполнение других обязательств 2-го Поныровского сельсовета Поныровского района Курской области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</si>
  <si>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сельсоветасельсовета Поныровского района Курской области от чрезвычайных ситуаций"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</si>
  <si>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</si>
  <si>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</si>
  <si>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</si>
  <si>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</si>
  <si>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</si>
  <si>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</si>
  <si>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</si>
  <si>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</si>
  <si>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</si>
  <si>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2-го Поныровского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2-го Поныровского  сельсовета Поныровского района Курской области на плановый период 2016 и 2017 годов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</si>
  <si>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</si>
  <si>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</si>
  <si>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</si>
  <si>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</si>
  <si>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</si>
  <si>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</si>
  <si>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области"Благоустройство и содержание территории  2-го Поныровского сельсовета Поныровского района Курской области"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</si>
  <si>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</si>
  <si>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</si>
  <si>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</si>
  <si>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</si>
  <si>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 сельсовете Поныровского района Курской области»</t>
  </si>
  <si>
    <t>Подпрограмма «Организация благоустройства территории 2-го Поныровского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</si>
  <si>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</si>
  <si>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Ведомственная структура расходов бюджета 2-го Поныровского сельсовета Поныровского района Курской области на плановый период 2016 и 2017 годы</t>
  </si>
  <si>
    <t>Муниципальная программа 2-го Поныровского 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</si>
  <si>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</si>
  <si>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«Энергосбережение в 2-ом Поныровском 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</si>
  <si>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 сельсовета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</si>
  <si>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 сельсовете Поныровского района Курской области»</t>
  </si>
  <si>
    <t>Муниципальная программа 2-го Поныровского 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</si>
  <si>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</si>
  <si>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</si>
  <si>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</si>
  <si>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</si>
  <si>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 xml:space="preserve">Муниципальная программа 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</si>
  <si>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</si>
  <si>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</si>
  <si>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</si>
  <si>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 xml:space="preserve">Программа муниципальных внутренних заимствований 2-го Поныровского </t>
  </si>
  <si>
    <t xml:space="preserve"> сельсовета Поныровского района Курской области на 2016 - 2017 годы</t>
  </si>
  <si>
    <t>2-го Поныровского сельсовета Поныровского района по возможным гарантийным случаям, в 2015 году</t>
  </si>
  <si>
    <t>2-го Поныровского сельсовета Поныровского района Курской области на 2016 - 2017 годы</t>
  </si>
  <si>
    <t>1.1. Перечень подлежащих предоставлению муниципальных гарантий 2-го Поныровского сельсовета Поныровского района в 2014 году</t>
  </si>
  <si>
    <t>Исполнение муниципальных гарантий 2-го Поныровского сельсовета Поныровского района</t>
  </si>
  <si>
    <t>к решению Собрания Депутатов 2-го Поныровского сельсовета</t>
  </si>
  <si>
    <t>"О бюджете 2-го Поныровского сельсовета Поныровского района</t>
  </si>
  <si>
    <t>к решению Собрания Депутатов  2-го Поныровского сельсовета</t>
  </si>
  <si>
    <t>"О бюджете  2-го Поныровского сельсовета Поныровского района</t>
  </si>
  <si>
    <t xml:space="preserve">  и межбюджетных трансфертов, получаемых из других бюджетов бюджетной системы Российской Федерации</t>
  </si>
  <si>
    <t xml:space="preserve">Поступления доходов в бюджет 2-го Поныровского сельсовета Поныровского района Курской области </t>
  </si>
  <si>
    <t>Всего  источников финансирования дефицитов бюджетов</t>
  </si>
  <si>
    <t xml:space="preserve">и межбюджетных трансфертов, получаемых из других бюджетов бюджетной системы </t>
  </si>
  <si>
    <t>Условно утвержденные расходы</t>
  </si>
  <si>
    <t>Поныровского района Курской области  от 09 декабря 2014г. № 21</t>
  </si>
  <si>
    <t>Поныровского района Курской области от 09 декабря 2014г. № 21</t>
  </si>
  <si>
    <t>Поныровского района  Курской области от 09 декабря 2014 г. № 21</t>
  </si>
  <si>
    <t>Поныровского района Курской области  от  09 декабря 2014г. № 21</t>
  </si>
  <si>
    <t>5118</t>
  </si>
  <si>
    <t>Курской области на 2016 год "</t>
  </si>
  <si>
    <t>Российской Федерации в 2016 году</t>
  </si>
  <si>
    <t>1 06 06030 00 0000 110</t>
  </si>
  <si>
    <t>1 06 06033 10 0000 110</t>
  </si>
  <si>
    <t>1 06 06040 00 0000 110</t>
  </si>
  <si>
    <t>1 06 06043 10 0000 110</t>
  </si>
  <si>
    <t>Поныровского района Курской области  от ___ декабря 2015г. № __</t>
  </si>
  <si>
    <t>0000000</t>
  </si>
  <si>
    <t>00С1402</t>
  </si>
  <si>
    <t>00С1404</t>
  </si>
  <si>
    <t>00С1401</t>
  </si>
  <si>
    <t>0051180</t>
  </si>
  <si>
    <t>01С1434</t>
  </si>
  <si>
    <t>01С1433</t>
  </si>
  <si>
    <t>01С1401</t>
  </si>
  <si>
    <t>Приложение №2</t>
  </si>
  <si>
    <t>000000</t>
  </si>
  <si>
    <t>0 0 1</t>
  </si>
  <si>
    <t>Поныровского района  Курской области от __ декабря 2015г. № ___</t>
  </si>
  <si>
    <t>на 2016 год</t>
  </si>
  <si>
    <t>сельсовета Поныровского района Курской области на 2016 год</t>
  </si>
  <si>
    <t>Объем погашения средств в 2016 г.</t>
  </si>
  <si>
    <t>Курской области на 2016 год"</t>
  </si>
  <si>
    <t>Объем бюджетных ассигнований на исполнение гарантий по возможным гарантийным случаям в 2016 году, тыс.рублей</t>
  </si>
  <si>
    <t>к решению Собрания Депутатов Первомайского сельсовета</t>
  </si>
  <si>
    <t>"О бюджете Первомайского сельсовета Поныровского района</t>
  </si>
  <si>
    <t>бюджета Первомайского  сельсовета Поныровского района Курской области на 2016 год</t>
  </si>
  <si>
    <t>"О бюджете Первомайского  сельсовета Поныровского района</t>
  </si>
  <si>
    <t>бюджета Первомайского  сельсовета Поныровского района Курской области</t>
  </si>
  <si>
    <t>Администрация Первомайского сельсовета Поныровского  района Курской области</t>
  </si>
  <si>
    <t>Администрация Первомайского  сельсовета Поныровского района Курской области</t>
  </si>
  <si>
    <t>к решению Собрания Депутатов  Первомайского  сельсовета</t>
  </si>
  <si>
    <t>"О бюджете  Первомайского  сельсовета Поныровского района</t>
  </si>
  <si>
    <t>дефицита бюджета Первомайского  сельсовета Поныровского района Курской области</t>
  </si>
  <si>
    <t>к решению Собрания Депутатов  Первомайского сельсовета</t>
  </si>
  <si>
    <t>"О бюджете  Первомайского сельсовета Поныровского района</t>
  </si>
  <si>
    <t xml:space="preserve">Поступления доходов в бюджет  Первомайского сельсовета Поныровского района Курской области </t>
  </si>
  <si>
    <t>Выполнение других обязательств Первомайского сельсовета Поныровского района Курской области</t>
  </si>
  <si>
    <t>Муниципальная программа Первомайского сельсовета Поныровского района Курской области «Энергосбережение и повышение энергетической эффективности в Первомайском сельсовете Поныровского района Курской области»</t>
  </si>
  <si>
    <t>Подпрограмма «Энергосбережение вПервомайском сельсовете Поныровского района Курской области» муниципальной программы Первомайского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</si>
  <si>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области"Благоустройство и содержание территории  Первомайского  сельсовета Поныровского района Курской области"</t>
  </si>
  <si>
    <t>Подпрограмма «Организация благоустройства территории Первомайского  сельсовета  Поныровского района Курской области» муниципальной  программы   Первомайского сельсовета Поныровского района Курской области  «Благоустройство и содержание территории  Первомайского   сельсовета Поныровского района Курской области»</t>
  </si>
  <si>
    <t xml:space="preserve">йском </t>
  </si>
  <si>
    <t>Муниципальная программа Первомайского сельсовета Поныровского района Курской области «Развитие культуры в Первомайском сельсовете Поныровского района Курской области»</t>
  </si>
  <si>
    <t>Подпрограмма «Искусство» муниципальной программы 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</si>
  <si>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>00С1455</t>
  </si>
  <si>
    <t>к решению Собрания Депутатов Первомайского  сельсовета</t>
  </si>
  <si>
    <t>Ведомственная структура расходов бюджета Первомайского  сельсовета Поныровского района Курской области на 2016 год</t>
  </si>
  <si>
    <t>Администрация Первомайского сельсовета Поныровского района Курской области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</si>
  <si>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Первомайского сельсовета Поныровского района Курской области на 2016 год</t>
  </si>
  <si>
    <t>Муниципальная программа Первомайского  сельсовета Поныровского района Курской области"Благоустройство и содержание территории  Первомайского  сельсовета Поныровского района Курской области"</t>
  </si>
  <si>
    <t>Подпрограмма «Организация благоустройства территории Первомайского сельсовета  Поныровского района Курской области» муниципальной  программы   Первомайского сельсовета Поныровского района Курской области  «Благоустройство и содержание территории  Первомайского  сельсовета Поныровского района Курской области»</t>
  </si>
  <si>
    <t>Муниципальная программа Первомайского  сельсовета Поныровского района Курской области «Развитие культуры в Первомайском  сельсовете Поныровского района Курской области»</t>
  </si>
  <si>
    <t>Подпрограмма «Искусство» муниципальной программы Первомайского  сельсовета Поныровского района Курской области «Развитие культуры в Первомайском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</si>
  <si>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 «Развитие культуры в Первомайском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</si>
  <si>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</si>
  <si>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области"Благоустройство и содержание территории  Первомайского сельсовета Поныровского района Курской области"</t>
  </si>
  <si>
    <t>Подпрограмма «Организация благоустройства территории Первомайского  сельсовета  Поныровского района Курской области» муниципальной  программы   Первомайского сельсовета Поныровского района Курской области  «Благоустройство и содержание территории  Первомайского сельсовета Поныровского района Курской области»</t>
  </si>
  <si>
    <t xml:space="preserve">Программа муниципальных внутренних заимствований Первомайского </t>
  </si>
  <si>
    <t>Первомайского сельсовета Поныровского района Курской области на 2016 год</t>
  </si>
  <si>
    <t>1.1. Перечень подлежащих предоставлению муниципальных гарантий Первомайского  сельсовета Поныровского района в 2015 году</t>
  </si>
  <si>
    <t>Первомайского  сельсовета Поныровского района по возможным гарантийным случаям, в 2016 году</t>
  </si>
  <si>
    <t>Исполнение муниципальных гарантий Первомайского сельсовета Поныровского района</t>
  </si>
  <si>
    <t>1 08 04020 01 1000 110</t>
  </si>
  <si>
    <t>1 08 04020 01 4000 110</t>
  </si>
  <si>
    <t>Поныровского района  Курской области от  14 декабря 2015г. № 13</t>
  </si>
  <si>
    <t>Поныровского района Курской области  от 14декабря 2015г. №13</t>
  </si>
  <si>
    <t>Поныровского района Курской области от 14 декабря 2015г. № 13</t>
  </si>
  <si>
    <t>Поныровского  района Курской области  от 14 декабря 2015г. № 13</t>
  </si>
  <si>
    <t>Поныровского района  от 14 декабря 2015г. № 13</t>
  </si>
  <si>
    <t>Поныровского района Курской области  от 14 декабря 2015г. № 13</t>
  </si>
  <si>
    <t>2 19 00000 00 0000 000</t>
  </si>
  <si>
    <t>Возврат субсидий, субвенций и иных межбюджетных трансфертов, имеющих целевое назначение прошлых лет</t>
  </si>
  <si>
    <t>Возврат субсидий, субвенций и иных межбюджетных трансфертов, имеющих целевое назначение прошлых лет из бюджетов сельских поселений</t>
  </si>
  <si>
    <t>-4556255,92</t>
  </si>
  <si>
    <t>4721924,60</t>
  </si>
  <si>
    <t>(в редакции решения №36 от 30.11.2016г)</t>
  </si>
  <si>
    <t>2 02 04999 00 0000 151</t>
  </si>
  <si>
    <t xml:space="preserve"> 2 02 04999 10 0000 151</t>
  </si>
  <si>
    <t>Прочие межбюджетные трансферты, передаваемые бюджетам сельскийх поселений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</si>
</sst>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3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2" applyFont="1" applyFill="1">
      <alignment/>
      <protection/>
    </xf>
    <xf numFmtId="0" fontId="26" fillId="0" borderId="0" xfId="72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82" applyFont="1" applyFill="1" applyAlignment="1">
      <alignment vertical="center"/>
      <protection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72" applyFont="1" applyFill="1" applyAlignment="1">
      <alignment horizontal="center" vertical="center"/>
      <protection/>
    </xf>
    <xf numFmtId="0" fontId="24" fillId="0" borderId="0" xfId="72" applyFont="1" applyFill="1" applyAlignment="1">
      <alignment vertical="center"/>
      <protection/>
    </xf>
    <xf numFmtId="0" fontId="26" fillId="0" borderId="0" xfId="72" applyFont="1" applyFill="1" applyAlignment="1">
      <alignment horizontal="center" vertical="center"/>
      <protection/>
    </xf>
    <xf numFmtId="0" fontId="24" fillId="4" borderId="14" xfId="0" applyFont="1" applyFill="1" applyBorder="1" applyAlignment="1">
      <alignment vertical="center" wrapText="1"/>
    </xf>
    <xf numFmtId="0" fontId="24" fillId="0" borderId="0" xfId="82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3" fillId="26" borderId="14" xfId="0" applyFont="1" applyFill="1" applyBorder="1" applyAlignment="1">
      <alignment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73" fontId="23" fillId="26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82" applyFont="1" applyFill="1" applyAlignment="1">
      <alignment vertical="center" wrapText="1"/>
      <protection/>
    </xf>
    <xf numFmtId="0" fontId="24" fillId="0" borderId="0" xfId="82" applyFont="1" applyAlignment="1">
      <alignment vertical="center" wrapText="1"/>
      <protection/>
    </xf>
    <xf numFmtId="0" fontId="28" fillId="0" borderId="0" xfId="82" applyFont="1" applyFill="1" applyAlignment="1">
      <alignment vertical="center" wrapText="1"/>
      <protection/>
    </xf>
    <xf numFmtId="0" fontId="28" fillId="0" borderId="0" xfId="82" applyFont="1" applyAlignment="1">
      <alignment vertical="center" wrapText="1"/>
      <protection/>
    </xf>
    <xf numFmtId="0" fontId="26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72" applyFont="1" applyFill="1" applyAlignment="1">
      <alignment horizontal="center" vertical="center" wrapText="1"/>
      <protection/>
    </xf>
    <xf numFmtId="0" fontId="26" fillId="0" borderId="0" xfId="72" applyFont="1" applyFill="1" applyAlignment="1">
      <alignment horizontal="center" vertical="center" wrapText="1"/>
      <protection/>
    </xf>
    <xf numFmtId="0" fontId="26" fillId="27" borderId="0" xfId="72" applyFont="1" applyFill="1" applyAlignment="1">
      <alignment vertical="center" wrapText="1"/>
      <protection/>
    </xf>
    <xf numFmtId="0" fontId="28" fillId="27" borderId="0" xfId="82" applyFont="1" applyFill="1" applyAlignment="1">
      <alignment vertical="center" wrapText="1"/>
      <protection/>
    </xf>
    <xf numFmtId="173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70" applyFont="1" applyFill="1" applyAlignment="1">
      <alignment vertical="top"/>
      <protection/>
    </xf>
    <xf numFmtId="0" fontId="13" fillId="0" borderId="0" xfId="0" applyFont="1" applyBorder="1" applyAlignment="1">
      <alignment horizontal="right" vertical="center" wrapText="1"/>
    </xf>
    <xf numFmtId="173" fontId="30" fillId="0" borderId="0" xfId="0" applyNumberFormat="1" applyFont="1" applyFill="1" applyAlignment="1">
      <alignment vertical="center" wrapText="1"/>
    </xf>
    <xf numFmtId="173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73" fontId="34" fillId="0" borderId="17" xfId="0" applyNumberFormat="1" applyFont="1" applyBorder="1" applyAlignment="1">
      <alignment vertical="center"/>
    </xf>
    <xf numFmtId="0" fontId="37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37" fillId="0" borderId="0" xfId="66" applyFont="1" applyAlignment="1">
      <alignment horizontal="right"/>
      <protection/>
    </xf>
    <xf numFmtId="0" fontId="37" fillId="0" borderId="0" xfId="66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66" applyFont="1" applyAlignment="1">
      <alignment horizontal="center"/>
      <protection/>
    </xf>
    <xf numFmtId="0" fontId="0" fillId="0" borderId="0" xfId="66" applyAlignment="1">
      <alignment vertical="center"/>
      <protection/>
    </xf>
    <xf numFmtId="0" fontId="38" fillId="0" borderId="0" xfId="66" applyFont="1" applyAlignment="1">
      <alignment horizontal="right"/>
      <protection/>
    </xf>
    <xf numFmtId="0" fontId="23" fillId="0" borderId="0" xfId="66" applyFont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18" fillId="0" borderId="0" xfId="66" applyFont="1">
      <alignment/>
      <protection/>
    </xf>
    <xf numFmtId="0" fontId="37" fillId="0" borderId="0" xfId="66" applyFont="1" applyAlignment="1">
      <alignment horizontal="left"/>
      <protection/>
    </xf>
    <xf numFmtId="0" fontId="27" fillId="0" borderId="0" xfId="66" applyFont="1" applyAlignment="1">
      <alignment horizontal="center" vertical="center"/>
      <protection/>
    </xf>
    <xf numFmtId="0" fontId="35" fillId="0" borderId="0" xfId="66" applyFont="1">
      <alignment/>
      <protection/>
    </xf>
    <xf numFmtId="0" fontId="43" fillId="0" borderId="0" xfId="66" applyFont="1" applyAlignment="1">
      <alignment horizontal="center"/>
      <protection/>
    </xf>
    <xf numFmtId="0" fontId="43" fillId="0" borderId="0" xfId="66" applyFont="1" applyAlignment="1">
      <alignment horizontal="left"/>
      <protection/>
    </xf>
    <xf numFmtId="173" fontId="25" fillId="0" borderId="0" xfId="66" applyNumberFormat="1" applyFont="1">
      <alignment/>
      <protection/>
    </xf>
    <xf numFmtId="0" fontId="22" fillId="0" borderId="0" xfId="66" applyFont="1">
      <alignment/>
      <protection/>
    </xf>
    <xf numFmtId="0" fontId="22" fillId="0" borderId="0" xfId="66" applyFont="1" applyAlignment="1">
      <alignment horizontal="right"/>
      <protection/>
    </xf>
    <xf numFmtId="0" fontId="26" fillId="0" borderId="14" xfId="66" applyFont="1" applyBorder="1" applyAlignment="1">
      <alignment horizontal="center" vertical="center" wrapText="1"/>
      <protection/>
    </xf>
    <xf numFmtId="3" fontId="26" fillId="0" borderId="14" xfId="71" applyNumberFormat="1" applyFont="1" applyFill="1" applyBorder="1" applyAlignment="1">
      <alignment horizontal="center" vertical="center" wrapText="1"/>
      <protection/>
    </xf>
    <xf numFmtId="0" fontId="34" fillId="0" borderId="0" xfId="66" applyFont="1">
      <alignment/>
      <protection/>
    </xf>
    <xf numFmtId="49" fontId="24" fillId="25" borderId="14" xfId="68" applyNumberFormat="1" applyFont="1" applyFill="1" applyBorder="1" applyAlignment="1">
      <alignment horizontal="center" vertical="center"/>
      <protection/>
    </xf>
    <xf numFmtId="0" fontId="24" fillId="25" borderId="14" xfId="68" applyFont="1" applyFill="1" applyBorder="1" applyAlignment="1">
      <alignment vertical="center" wrapText="1"/>
      <protection/>
    </xf>
    <xf numFmtId="173" fontId="24" fillId="25" borderId="14" xfId="69" applyNumberFormat="1" applyFont="1" applyFill="1" applyBorder="1" applyAlignment="1">
      <alignment vertical="center"/>
      <protection/>
    </xf>
    <xf numFmtId="49" fontId="24" fillId="4" borderId="14" xfId="68" applyNumberFormat="1" applyFont="1" applyFill="1" applyBorder="1" applyAlignment="1">
      <alignment horizontal="center" vertical="center"/>
      <protection/>
    </xf>
    <xf numFmtId="0" fontId="24" fillId="4" borderId="14" xfId="68" applyFont="1" applyFill="1" applyBorder="1" applyAlignment="1">
      <alignment vertical="center" wrapText="1"/>
      <protection/>
    </xf>
    <xf numFmtId="49" fontId="24" fillId="0" borderId="14" xfId="68" applyNumberFormat="1" applyFont="1" applyBorder="1" applyAlignment="1">
      <alignment horizontal="center" vertical="center"/>
      <protection/>
    </xf>
    <xf numFmtId="0" fontId="24" fillId="0" borderId="14" xfId="68" applyFont="1" applyBorder="1" applyAlignment="1">
      <alignment vertical="center" wrapText="1"/>
      <protection/>
    </xf>
    <xf numFmtId="173" fontId="24" fillId="0" borderId="14" xfId="69" applyNumberFormat="1" applyFont="1" applyFill="1" applyBorder="1" applyAlignment="1">
      <alignment vertical="center"/>
      <protection/>
    </xf>
    <xf numFmtId="0" fontId="24" fillId="0" borderId="0" xfId="66" applyFont="1" applyAlignment="1">
      <alignment horizontal="center"/>
      <protection/>
    </xf>
    <xf numFmtId="0" fontId="24" fillId="0" borderId="0" xfId="66" applyFont="1" applyAlignment="1">
      <alignment horizontal="left"/>
      <protection/>
    </xf>
    <xf numFmtId="173" fontId="24" fillId="0" borderId="0" xfId="66" applyNumberFormat="1" applyFont="1">
      <alignment/>
      <protection/>
    </xf>
    <xf numFmtId="173" fontId="3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0" borderId="0" xfId="65">
      <alignment/>
      <protection/>
    </xf>
    <xf numFmtId="0" fontId="38" fillId="0" borderId="0" xfId="65" applyFont="1" applyAlignment="1">
      <alignment horizontal="left"/>
      <protection/>
    </xf>
    <xf numFmtId="173" fontId="0" fillId="0" borderId="0" xfId="65" applyNumberFormat="1" applyAlignment="1">
      <alignment horizontal="left"/>
      <protection/>
    </xf>
    <xf numFmtId="0" fontId="27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center"/>
      <protection/>
    </xf>
    <xf numFmtId="173" fontId="0" fillId="0" borderId="0" xfId="65" applyNumberFormat="1">
      <alignment/>
      <protection/>
    </xf>
    <xf numFmtId="0" fontId="27" fillId="0" borderId="0" xfId="65" applyFont="1" applyAlignment="1">
      <alignment horizontal="center"/>
      <protection/>
    </xf>
    <xf numFmtId="0" fontId="22" fillId="0" borderId="0" xfId="65" applyFont="1" applyAlignment="1">
      <alignment vertical="center"/>
      <protection/>
    </xf>
    <xf numFmtId="0" fontId="37" fillId="0" borderId="0" xfId="65" applyFont="1" applyAlignment="1">
      <alignment horizontal="right" vertical="center"/>
      <protection/>
    </xf>
    <xf numFmtId="173" fontId="38" fillId="0" borderId="0" xfId="65" applyNumberFormat="1" applyFont="1" applyAlignment="1">
      <alignment horizontal="right"/>
      <protection/>
    </xf>
    <xf numFmtId="0" fontId="37" fillId="0" borderId="14" xfId="65" applyFont="1" applyBorder="1" applyAlignment="1">
      <alignment horizontal="center" vertical="center" wrapText="1"/>
      <protection/>
    </xf>
    <xf numFmtId="0" fontId="37" fillId="0" borderId="14" xfId="65" applyFont="1" applyBorder="1" applyAlignment="1">
      <alignment vertical="center" wrapText="1"/>
      <protection/>
    </xf>
    <xf numFmtId="173" fontId="37" fillId="25" borderId="14" xfId="65" applyNumberFormat="1" applyFont="1" applyFill="1" applyBorder="1" applyAlignment="1">
      <alignment horizontal="center" vertical="center" wrapText="1"/>
      <protection/>
    </xf>
    <xf numFmtId="0" fontId="37" fillId="0" borderId="0" xfId="65" applyFont="1" applyAlignment="1">
      <alignment vertical="center"/>
      <protection/>
    </xf>
    <xf numFmtId="173" fontId="37" fillId="0" borderId="14" xfId="65" applyNumberFormat="1" applyFont="1" applyFill="1" applyBorder="1" applyAlignment="1">
      <alignment horizontal="center" vertical="center" wrapText="1"/>
      <protection/>
    </xf>
    <xf numFmtId="173" fontId="37" fillId="0" borderId="14" xfId="65" applyNumberFormat="1" applyFont="1" applyBorder="1" applyAlignment="1">
      <alignment horizontal="center" vertical="center" wrapText="1"/>
      <protection/>
    </xf>
    <xf numFmtId="0" fontId="27" fillId="0" borderId="0" xfId="65" applyFont="1" applyAlignment="1">
      <alignment vertical="center"/>
      <protection/>
    </xf>
    <xf numFmtId="0" fontId="38" fillId="0" borderId="14" xfId="65" applyFont="1" applyBorder="1" applyAlignment="1">
      <alignment horizontal="justify" vertical="center" wrapText="1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justify" vertical="center"/>
      <protection/>
    </xf>
    <xf numFmtId="0" fontId="0" fillId="0" borderId="0" xfId="65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67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Fill="1" applyBorder="1" applyAlignment="1">
      <alignment horizontal="center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justify" vertical="top" wrapText="1"/>
    </xf>
    <xf numFmtId="0" fontId="37" fillId="0" borderId="14" xfId="0" applyFont="1" applyBorder="1" applyAlignment="1">
      <alignment horizontal="center" wrapText="1"/>
    </xf>
    <xf numFmtId="49" fontId="37" fillId="0" borderId="14" xfId="67" applyNumberFormat="1" applyFont="1" applyFill="1" applyBorder="1" applyAlignment="1">
      <alignment horizontal="center" wrapText="1"/>
      <protection/>
    </xf>
    <xf numFmtId="49" fontId="37" fillId="28" borderId="14" xfId="67" applyNumberFormat="1" applyFont="1" applyFill="1" applyBorder="1" applyAlignment="1">
      <alignment horizontal="center" vertical="center" wrapText="1"/>
      <protection/>
    </xf>
    <xf numFmtId="0" fontId="0" fillId="28" borderId="0" xfId="67" applyFill="1">
      <alignment/>
      <protection/>
    </xf>
    <xf numFmtId="0" fontId="38" fillId="0" borderId="0" xfId="67" applyFont="1" applyAlignment="1">
      <alignment horizontal="right"/>
      <protection/>
    </xf>
    <xf numFmtId="0" fontId="37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31" fillId="0" borderId="0" xfId="67" applyFont="1">
      <alignment/>
      <protection/>
    </xf>
    <xf numFmtId="173" fontId="37" fillId="0" borderId="0" xfId="67" applyNumberFormat="1" applyFont="1">
      <alignment/>
      <protection/>
    </xf>
    <xf numFmtId="0" fontId="38" fillId="0" borderId="0" xfId="67" applyFont="1">
      <alignment/>
      <protection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42" fillId="0" borderId="0" xfId="67" applyFont="1" applyAlignment="1">
      <alignment vertical="center"/>
      <protection/>
    </xf>
    <xf numFmtId="0" fontId="37" fillId="0" borderId="0" xfId="67" applyFont="1" applyAlignment="1">
      <alignment vertical="center" wrapText="1"/>
      <protection/>
    </xf>
    <xf numFmtId="0" fontId="37" fillId="0" borderId="14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horizontal="justify" vertical="center" wrapText="1"/>
      <protection/>
    </xf>
    <xf numFmtId="0" fontId="37" fillId="0" borderId="15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vertical="center" wrapText="1"/>
      <protection/>
    </xf>
    <xf numFmtId="0" fontId="27" fillId="9" borderId="14" xfId="67" applyFont="1" applyFill="1" applyBorder="1" applyAlignment="1">
      <alignment horizontal="justify" vertical="center" wrapText="1"/>
      <protection/>
    </xf>
    <xf numFmtId="0" fontId="22" fillId="0" borderId="11" xfId="67" applyFont="1" applyBorder="1" applyAlignment="1">
      <alignment horizontal="center" vertical="center" wrapText="1"/>
      <protection/>
    </xf>
    <xf numFmtId="0" fontId="22" fillId="0" borderId="11" xfId="67" applyFont="1" applyBorder="1" applyAlignment="1">
      <alignment horizontal="center" vertical="center"/>
      <protection/>
    </xf>
    <xf numFmtId="173" fontId="22" fillId="0" borderId="14" xfId="67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73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 wrapText="1"/>
    </xf>
    <xf numFmtId="0" fontId="22" fillId="0" borderId="0" xfId="67" applyFont="1" applyAlignment="1">
      <alignment horizontal="center"/>
      <protection/>
    </xf>
    <xf numFmtId="0" fontId="24" fillId="0" borderId="0" xfId="67" applyFont="1">
      <alignment/>
      <protection/>
    </xf>
    <xf numFmtId="173" fontId="22" fillId="0" borderId="0" xfId="67" applyNumberFormat="1" applyFont="1">
      <alignment/>
      <protection/>
    </xf>
    <xf numFmtId="0" fontId="26" fillId="29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left" vertical="center" wrapText="1"/>
    </xf>
    <xf numFmtId="173" fontId="26" fillId="29" borderId="14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173" fontId="26" fillId="10" borderId="14" xfId="0" applyNumberFormat="1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left" vertical="center" wrapText="1"/>
    </xf>
    <xf numFmtId="173" fontId="24" fillId="4" borderId="14" xfId="0" applyNumberFormat="1" applyFont="1" applyFill="1" applyBorder="1" applyAlignment="1">
      <alignment horizontal="center" vertical="center" wrapText="1"/>
    </xf>
    <xf numFmtId="0" fontId="0" fillId="0" borderId="0" xfId="67" applyAlignment="1">
      <alignment vertical="center"/>
      <protection/>
    </xf>
    <xf numFmtId="49" fontId="24" fillId="25" borderId="14" xfId="0" applyNumberFormat="1" applyFont="1" applyFill="1" applyBorder="1" applyAlignment="1">
      <alignment horizontal="center" vertical="center"/>
    </xf>
    <xf numFmtId="0" fontId="9" fillId="0" borderId="0" xfId="67" applyFont="1" applyAlignment="1">
      <alignment vertical="center"/>
      <protection/>
    </xf>
    <xf numFmtId="49" fontId="24" fillId="4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left" vertical="center" wrapText="1"/>
    </xf>
    <xf numFmtId="173" fontId="24" fillId="30" borderId="14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center"/>
    </xf>
    <xf numFmtId="0" fontId="26" fillId="10" borderId="14" xfId="0" applyFont="1" applyFill="1" applyBorder="1" applyAlignment="1">
      <alignment vertical="top" wrapText="1"/>
    </xf>
    <xf numFmtId="49" fontId="26" fillId="10" borderId="14" xfId="0" applyNumberFormat="1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vertical="center" wrapText="1"/>
    </xf>
    <xf numFmtId="49" fontId="24" fillId="30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left" vertical="center"/>
    </xf>
    <xf numFmtId="173" fontId="26" fillId="29" borderId="14" xfId="0" applyNumberFormat="1" applyFont="1" applyFill="1" applyBorder="1" applyAlignment="1">
      <alignment horizontal="center" vertical="center"/>
    </xf>
    <xf numFmtId="173" fontId="26" fillId="30" borderId="14" xfId="0" applyNumberFormat="1" applyFont="1" applyFill="1" applyBorder="1" applyAlignment="1">
      <alignment horizontal="center" vertical="center"/>
    </xf>
    <xf numFmtId="173" fontId="26" fillId="31" borderId="14" xfId="0" applyNumberFormat="1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173" fontId="26" fillId="3" borderId="14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justify" vertical="center" wrapText="1"/>
    </xf>
    <xf numFmtId="0" fontId="38" fillId="0" borderId="12" xfId="67" applyFont="1" applyBorder="1" applyAlignment="1">
      <alignment horizontal="center" vertical="top" wrapText="1"/>
      <protection/>
    </xf>
    <xf numFmtId="0" fontId="37" fillId="0" borderId="14" xfId="67" applyFont="1" applyBorder="1" applyAlignment="1">
      <alignment horizontal="center" vertical="top" wrapText="1"/>
      <protection/>
    </xf>
    <xf numFmtId="0" fontId="37" fillId="0" borderId="13" xfId="67" applyFont="1" applyBorder="1" applyAlignment="1">
      <alignment horizontal="center" vertical="center" wrapText="1"/>
      <protection/>
    </xf>
    <xf numFmtId="49" fontId="27" fillId="9" borderId="14" xfId="67" applyNumberFormat="1" applyFont="1" applyFill="1" applyBorder="1" applyAlignment="1">
      <alignment horizontal="center" vertical="center" wrapText="1"/>
      <protection/>
    </xf>
    <xf numFmtId="0" fontId="27" fillId="9" borderId="21" xfId="67" applyFont="1" applyFill="1" applyBorder="1" applyAlignment="1">
      <alignment vertical="center" wrapText="1"/>
      <protection/>
    </xf>
    <xf numFmtId="49" fontId="37" fillId="0" borderId="14" xfId="67" applyNumberFormat="1" applyFont="1" applyFill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0" fontId="38" fillId="0" borderId="0" xfId="67" applyFont="1" applyAlignment="1">
      <alignment horizontal="left"/>
      <protection/>
    </xf>
    <xf numFmtId="0" fontId="18" fillId="0" borderId="0" xfId="67" applyFont="1">
      <alignment/>
      <protection/>
    </xf>
    <xf numFmtId="0" fontId="37" fillId="0" borderId="14" xfId="0" applyFont="1" applyBorder="1" applyAlignment="1">
      <alignment vertical="center" wrapText="1"/>
    </xf>
    <xf numFmtId="0" fontId="31" fillId="0" borderId="14" xfId="73" applyFont="1" applyBorder="1" applyAlignment="1">
      <alignment wrapText="1"/>
      <protection/>
    </xf>
    <xf numFmtId="173" fontId="24" fillId="10" borderId="14" xfId="0" applyNumberFormat="1" applyFont="1" applyFill="1" applyBorder="1" applyAlignment="1">
      <alignment horizontal="center" vertical="center" wrapText="1"/>
    </xf>
    <xf numFmtId="0" fontId="18" fillId="0" borderId="0" xfId="67" applyFont="1" applyFill="1">
      <alignment/>
      <protection/>
    </xf>
    <xf numFmtId="0" fontId="31" fillId="0" borderId="14" xfId="74" applyFont="1" applyBorder="1" applyAlignment="1">
      <alignment/>
      <protection/>
    </xf>
    <xf numFmtId="49" fontId="26" fillId="1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49" fontId="31" fillId="0" borderId="14" xfId="73" applyNumberFormat="1" applyFont="1" applyBorder="1" applyAlignment="1">
      <alignment horizontal="center"/>
      <protection/>
    </xf>
    <xf numFmtId="0" fontId="24" fillId="27" borderId="14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horizontal="justify" wrapText="1"/>
    </xf>
    <xf numFmtId="0" fontId="37" fillId="0" borderId="14" xfId="0" applyFont="1" applyFill="1" applyBorder="1" applyAlignment="1">
      <alignment vertical="top" wrapText="1"/>
    </xf>
    <xf numFmtId="0" fontId="0" fillId="0" borderId="0" xfId="67" applyFont="1" applyAlignment="1">
      <alignment/>
      <protection/>
    </xf>
    <xf numFmtId="49" fontId="37" fillId="9" borderId="14" xfId="67" applyNumberFormat="1" applyFont="1" applyFill="1" applyBorder="1" applyAlignment="1">
      <alignment horizontal="center" wrapText="1"/>
      <protection/>
    </xf>
    <xf numFmtId="0" fontId="23" fillId="0" borderId="0" xfId="67" applyFont="1" applyAlignment="1">
      <alignment horizontal="center"/>
      <protection/>
    </xf>
    <xf numFmtId="0" fontId="27" fillId="9" borderId="14" xfId="67" applyFont="1" applyFill="1" applyBorder="1" applyAlignment="1">
      <alignment horizontal="center" wrapText="1"/>
      <protection/>
    </xf>
    <xf numFmtId="49" fontId="24" fillId="0" borderId="18" xfId="0" applyNumberFormat="1" applyFont="1" applyBorder="1" applyAlignment="1">
      <alignment wrapText="1"/>
    </xf>
    <xf numFmtId="49" fontId="24" fillId="4" borderId="18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0" fontId="24" fillId="27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left" vertical="top" wrapText="1"/>
    </xf>
    <xf numFmtId="173" fontId="24" fillId="10" borderId="14" xfId="0" applyNumberFormat="1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left" vertical="top" wrapText="1"/>
    </xf>
    <xf numFmtId="173" fontId="24" fillId="30" borderId="14" xfId="0" applyNumberFormat="1" applyFont="1" applyFill="1" applyBorder="1" applyAlignment="1">
      <alignment horizontal="center" vertical="top" wrapText="1"/>
    </xf>
    <xf numFmtId="49" fontId="26" fillId="10" borderId="18" xfId="0" applyNumberFormat="1" applyFont="1" applyFill="1" applyBorder="1" applyAlignment="1">
      <alignment vertical="top" wrapText="1"/>
    </xf>
    <xf numFmtId="49" fontId="24" fillId="30" borderId="18" xfId="0" applyNumberFormat="1" applyFont="1" applyFill="1" applyBorder="1" applyAlignment="1">
      <alignment horizontal="center" vertical="top"/>
    </xf>
    <xf numFmtId="49" fontId="24" fillId="30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center" vertical="center"/>
    </xf>
    <xf numFmtId="173" fontId="26" fillId="32" borderId="14" xfId="0" applyNumberFormat="1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left" vertical="top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justify" vertical="center" wrapText="1"/>
    </xf>
    <xf numFmtId="0" fontId="28" fillId="28" borderId="0" xfId="82" applyFont="1" applyFill="1" applyAlignment="1">
      <alignment vertical="center"/>
      <protection/>
    </xf>
    <xf numFmtId="0" fontId="28" fillId="28" borderId="0" xfId="82" applyFont="1" applyFill="1" applyAlignment="1">
      <alignment vertical="center" wrapText="1"/>
      <protection/>
    </xf>
    <xf numFmtId="0" fontId="24" fillId="28" borderId="0" xfId="72" applyFont="1" applyFill="1" applyAlignment="1">
      <alignment vertical="center"/>
      <protection/>
    </xf>
    <xf numFmtId="0" fontId="24" fillId="28" borderId="0" xfId="72" applyFont="1" applyFill="1" applyAlignment="1">
      <alignment vertical="center" wrapText="1"/>
      <protection/>
    </xf>
    <xf numFmtId="0" fontId="28" fillId="0" borderId="0" xfId="82" applyFont="1" applyFill="1" applyAlignment="1">
      <alignment vertical="top"/>
      <protection/>
    </xf>
    <xf numFmtId="0" fontId="28" fillId="0" borderId="0" xfId="82" applyFont="1" applyFill="1" applyAlignment="1">
      <alignment vertical="top" wrapText="1"/>
      <protection/>
    </xf>
    <xf numFmtId="0" fontId="28" fillId="0" borderId="0" xfId="82" applyFont="1" applyAlignment="1">
      <alignment vertical="top" wrapText="1"/>
      <protection/>
    </xf>
    <xf numFmtId="0" fontId="23" fillId="24" borderId="14" xfId="0" applyFont="1" applyFill="1" applyBorder="1" applyAlignment="1">
      <alignment horizontal="center" vertical="center" wrapText="1"/>
    </xf>
    <xf numFmtId="49" fontId="37" fillId="0" borderId="11" xfId="67" applyNumberFormat="1" applyFont="1" applyFill="1" applyBorder="1" applyAlignment="1">
      <alignment horizontal="center" vertical="center" wrapText="1"/>
      <protection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 vertical="center" wrapText="1"/>
    </xf>
    <xf numFmtId="0" fontId="26" fillId="30" borderId="14" xfId="0" applyFont="1" applyFill="1" applyBorder="1" applyAlignment="1">
      <alignment horizontal="left" vertical="top" wrapText="1"/>
    </xf>
    <xf numFmtId="0" fontId="23" fillId="26" borderId="14" xfId="0" applyFont="1" applyFill="1" applyBorder="1" applyAlignment="1">
      <alignment horizontal="justify" vertical="top" wrapText="1"/>
    </xf>
    <xf numFmtId="0" fontId="23" fillId="26" borderId="16" xfId="0" applyFont="1" applyFill="1" applyBorder="1" applyAlignment="1">
      <alignment vertical="center" wrapText="1"/>
    </xf>
    <xf numFmtId="0" fontId="27" fillId="33" borderId="14" xfId="0" applyFont="1" applyFill="1" applyBorder="1" applyAlignment="1">
      <alignment horizontal="justify" vertical="top" wrapText="1"/>
    </xf>
    <xf numFmtId="0" fontId="27" fillId="34" borderId="14" xfId="0" applyFont="1" applyFill="1" applyBorder="1" applyAlignment="1">
      <alignment horizontal="justify" vertical="top" wrapText="1"/>
    </xf>
    <xf numFmtId="0" fontId="27" fillId="35" borderId="14" xfId="0" applyFont="1" applyFill="1" applyBorder="1" applyAlignment="1">
      <alignment horizontal="justify" vertical="top" wrapText="1"/>
    </xf>
    <xf numFmtId="2" fontId="27" fillId="8" borderId="15" xfId="82" applyNumberFormat="1" applyFont="1" applyFill="1" applyBorder="1" applyAlignment="1">
      <alignment horizontal="justify" vertical="top" wrapText="1"/>
      <protection/>
    </xf>
    <xf numFmtId="2" fontId="37" fillId="25" borderId="15" xfId="82" applyNumberFormat="1" applyFont="1" applyFill="1" applyBorder="1" applyAlignment="1">
      <alignment horizontal="justify" vertical="top" wrapText="1"/>
      <protection/>
    </xf>
    <xf numFmtId="2" fontId="37" fillId="4" borderId="15" xfId="82" applyNumberFormat="1" applyFont="1" applyFill="1" applyBorder="1" applyAlignment="1">
      <alignment horizontal="justify" vertical="top" wrapText="1"/>
      <protection/>
    </xf>
    <xf numFmtId="2" fontId="37" fillId="25" borderId="14" xfId="82" applyNumberFormat="1" applyFont="1" applyFill="1" applyBorder="1" applyAlignment="1">
      <alignment horizontal="justify" vertical="top" wrapText="1"/>
      <protection/>
    </xf>
    <xf numFmtId="0" fontId="37" fillId="36" borderId="15" xfId="0" applyFont="1" applyFill="1" applyBorder="1" applyAlignment="1">
      <alignment horizontal="justify" vertical="top" wrapText="1"/>
    </xf>
    <xf numFmtId="0" fontId="37" fillId="0" borderId="15" xfId="0" applyFont="1" applyFill="1" applyBorder="1" applyAlignment="1">
      <alignment horizontal="justify" vertical="top" wrapText="1"/>
    </xf>
    <xf numFmtId="0" fontId="27" fillId="35" borderId="15" xfId="0" applyFont="1" applyFill="1" applyBorder="1" applyAlignment="1">
      <alignment horizontal="justify" vertical="top" wrapText="1"/>
    </xf>
    <xf numFmtId="0" fontId="44" fillId="8" borderId="0" xfId="0" applyFont="1" applyFill="1" applyAlignment="1">
      <alignment horizontal="justify" vertical="top" wrapText="1"/>
    </xf>
    <xf numFmtId="0" fontId="37" fillId="24" borderId="22" xfId="0" applyFont="1" applyFill="1" applyBorder="1" applyAlignment="1">
      <alignment horizontal="justify" vertical="top" wrapText="1"/>
    </xf>
    <xf numFmtId="0" fontId="27" fillId="8" borderId="23" xfId="0" applyFont="1" applyFill="1" applyBorder="1" applyAlignment="1">
      <alignment horizontal="justify" vertical="top" wrapText="1"/>
    </xf>
    <xf numFmtId="0" fontId="37" fillId="25" borderId="14" xfId="0" applyFont="1" applyFill="1" applyBorder="1" applyAlignment="1">
      <alignment horizontal="justify" vertical="top" wrapText="1"/>
    </xf>
    <xf numFmtId="0" fontId="37" fillId="4" borderId="15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44" fillId="8" borderId="15" xfId="0" applyFont="1" applyFill="1" applyBorder="1" applyAlignment="1">
      <alignment horizontal="justify" vertical="top" wrapText="1"/>
    </xf>
    <xf numFmtId="0" fontId="31" fillId="25" borderId="14" xfId="0" applyFont="1" applyFill="1" applyBorder="1" applyAlignment="1">
      <alignment horizontal="justify" vertical="top" wrapText="1"/>
    </xf>
    <xf numFmtId="0" fontId="37" fillId="37" borderId="14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horizontal="justify" vertical="top" wrapText="1"/>
    </xf>
    <xf numFmtId="0" fontId="44" fillId="35" borderId="14" xfId="0" applyFont="1" applyFill="1" applyBorder="1" applyAlignment="1">
      <alignment horizontal="justify" vertical="top" wrapText="1"/>
    </xf>
    <xf numFmtId="0" fontId="31" fillId="4" borderId="14" xfId="0" applyFont="1" applyFill="1" applyBorder="1" applyAlignment="1">
      <alignment horizontal="justify" vertical="top" wrapText="1"/>
    </xf>
    <xf numFmtId="0" fontId="27" fillId="8" borderId="14" xfId="0" applyFont="1" applyFill="1" applyBorder="1" applyAlignment="1">
      <alignment horizontal="justify" vertical="top" wrapText="1"/>
    </xf>
    <xf numFmtId="0" fontId="27" fillId="29" borderId="14" xfId="0" applyFont="1" applyFill="1" applyBorder="1" applyAlignment="1">
      <alignment horizontal="justify" vertical="top" wrapText="1"/>
    </xf>
    <xf numFmtId="2" fontId="31" fillId="25" borderId="15" xfId="82" applyNumberFormat="1" applyFont="1" applyFill="1" applyBorder="1" applyAlignment="1">
      <alignment horizontal="justify" vertical="top" wrapText="1"/>
      <protection/>
    </xf>
    <xf numFmtId="2" fontId="31" fillId="4" borderId="15" xfId="82" applyNumberFormat="1" applyFont="1" applyFill="1" applyBorder="1" applyAlignment="1">
      <alignment horizontal="justify" vertical="top" wrapText="1"/>
      <protection/>
    </xf>
    <xf numFmtId="0" fontId="44" fillId="38" borderId="18" xfId="0" applyFont="1" applyFill="1" applyBorder="1" applyAlignment="1">
      <alignment horizontal="justify" vertical="top" wrapText="1"/>
    </xf>
    <xf numFmtId="0" fontId="37" fillId="0" borderId="24" xfId="0" applyFont="1" applyFill="1" applyBorder="1" applyAlignment="1">
      <alignment horizontal="justify" vertical="top" wrapText="1"/>
    </xf>
    <xf numFmtId="0" fontId="27" fillId="10" borderId="15" xfId="0" applyFont="1" applyFill="1" applyBorder="1" applyAlignment="1">
      <alignment horizontal="justify" vertical="top" wrapText="1"/>
    </xf>
    <xf numFmtId="0" fontId="27" fillId="29" borderId="15" xfId="0" applyFont="1" applyFill="1" applyBorder="1" applyAlignment="1">
      <alignment horizontal="justify" vertical="top" wrapText="1"/>
    </xf>
    <xf numFmtId="0" fontId="27" fillId="8" borderId="15" xfId="0" applyFont="1" applyFill="1" applyBorder="1" applyAlignment="1">
      <alignment horizontal="justify" vertical="top" wrapText="1"/>
    </xf>
    <xf numFmtId="0" fontId="37" fillId="25" borderId="15" xfId="0" applyFont="1" applyFill="1" applyBorder="1" applyAlignment="1">
      <alignment horizontal="justify" vertical="top" wrapText="1"/>
    </xf>
    <xf numFmtId="2" fontId="37" fillId="4" borderId="11" xfId="82" applyNumberFormat="1" applyFont="1" applyFill="1" applyBorder="1" applyAlignment="1">
      <alignment horizontal="justify" vertical="top" wrapText="1"/>
      <protection/>
    </xf>
    <xf numFmtId="0" fontId="27" fillId="38" borderId="18" xfId="0" applyFont="1" applyFill="1" applyBorder="1" applyAlignment="1">
      <alignment horizontal="justify" vertical="top" wrapText="1"/>
    </xf>
    <xf numFmtId="0" fontId="31" fillId="25" borderId="0" xfId="0" applyFont="1" applyFill="1" applyAlignment="1">
      <alignment horizontal="justify" vertical="top" wrapText="1"/>
    </xf>
    <xf numFmtId="0" fontId="27" fillId="10" borderId="14" xfId="0" applyFont="1" applyFill="1" applyBorder="1" applyAlignment="1">
      <alignment horizontal="justify" vertical="top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9" borderId="16" xfId="0" applyNumberFormat="1" applyFont="1" applyFill="1" applyBorder="1" applyAlignment="1">
      <alignment horizontal="center" vertical="center" wrapText="1"/>
    </xf>
    <xf numFmtId="173" fontId="27" fillId="39" borderId="14" xfId="0" applyNumberFormat="1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6" xfId="0" applyNumberFormat="1" applyFont="1" applyFill="1" applyBorder="1" applyAlignment="1">
      <alignment horizontal="center" vertical="center" wrapText="1"/>
    </xf>
    <xf numFmtId="173" fontId="27" fillId="34" borderId="14" xfId="0" applyNumberFormat="1" applyFont="1" applyFill="1" applyBorder="1" applyAlignment="1">
      <alignment horizontal="right" vertical="center" wrapText="1"/>
    </xf>
    <xf numFmtId="0" fontId="27" fillId="35" borderId="14" xfId="0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35" borderId="16" xfId="0" applyNumberFormat="1" applyFont="1" applyFill="1" applyBorder="1" applyAlignment="1">
      <alignment horizontal="center" vertical="center" wrapText="1"/>
    </xf>
    <xf numFmtId="173" fontId="27" fillId="35" borderId="14" xfId="0" applyNumberFormat="1" applyFont="1" applyFill="1" applyBorder="1" applyAlignment="1">
      <alignment horizontal="right" vertical="center" wrapText="1"/>
    </xf>
    <xf numFmtId="2" fontId="27" fillId="8" borderId="15" xfId="82" applyNumberFormat="1" applyFont="1" applyFill="1" applyBorder="1" applyAlignment="1">
      <alignment horizontal="center" vertical="center" wrapText="1"/>
      <protection/>
    </xf>
    <xf numFmtId="49" fontId="44" fillId="8" borderId="14" xfId="82" applyNumberFormat="1" applyFont="1" applyFill="1" applyBorder="1" applyAlignment="1">
      <alignment horizontal="center" vertical="center" wrapText="1"/>
      <protection/>
    </xf>
    <xf numFmtId="49" fontId="44" fillId="8" borderId="15" xfId="82" applyNumberFormat="1" applyFont="1" applyFill="1" applyBorder="1" applyAlignment="1">
      <alignment horizontal="center" vertical="center" wrapText="1"/>
      <protection/>
    </xf>
    <xf numFmtId="49" fontId="27" fillId="8" borderId="15" xfId="0" applyNumberFormat="1" applyFont="1" applyFill="1" applyBorder="1" applyAlignment="1">
      <alignment horizontal="right" vertical="center" wrapText="1"/>
    </xf>
    <xf numFmtId="49" fontId="27" fillId="8" borderId="16" xfId="0" applyNumberFormat="1" applyFont="1" applyFill="1" applyBorder="1" applyAlignment="1">
      <alignment vertical="center" wrapText="1"/>
    </xf>
    <xf numFmtId="49" fontId="44" fillId="8" borderId="16" xfId="82" applyNumberFormat="1" applyFont="1" applyFill="1" applyBorder="1" applyAlignment="1">
      <alignment horizontal="center" vertical="center" wrapText="1"/>
      <protection/>
    </xf>
    <xf numFmtId="173" fontId="44" fillId="8" borderId="14" xfId="82" applyNumberFormat="1" applyFont="1" applyFill="1" applyBorder="1" applyAlignment="1">
      <alignment vertical="center" wrapText="1"/>
      <protection/>
    </xf>
    <xf numFmtId="2" fontId="37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4" xfId="82" applyNumberFormat="1" applyFont="1" applyFill="1" applyBorder="1" applyAlignment="1">
      <alignment horizontal="center" vertical="center" wrapText="1"/>
      <protection/>
    </xf>
    <xf numFmtId="49" fontId="31" fillId="25" borderId="15" xfId="82" applyNumberFormat="1" applyFont="1" applyFill="1" applyBorder="1" applyAlignment="1">
      <alignment horizontal="center" vertical="center" wrapText="1"/>
      <protection/>
    </xf>
    <xf numFmtId="49" fontId="37" fillId="25" borderId="19" xfId="0" applyNumberFormat="1" applyFont="1" applyFill="1" applyBorder="1" applyAlignment="1">
      <alignment horizontal="right" vertical="center" wrapText="1"/>
    </xf>
    <xf numFmtId="49" fontId="37" fillId="25" borderId="25" xfId="0" applyNumberFormat="1" applyFont="1" applyFill="1" applyBorder="1" applyAlignment="1">
      <alignment vertical="center" wrapText="1"/>
    </xf>
    <xf numFmtId="49" fontId="31" fillId="25" borderId="16" xfId="82" applyNumberFormat="1" applyFont="1" applyFill="1" applyBorder="1" applyAlignment="1">
      <alignment horizontal="center" vertical="center" wrapText="1"/>
      <protection/>
    </xf>
    <xf numFmtId="173" fontId="31" fillId="25" borderId="14" xfId="82" applyNumberFormat="1" applyFont="1" applyFill="1" applyBorder="1" applyAlignment="1">
      <alignment vertical="center" wrapText="1"/>
      <protection/>
    </xf>
    <xf numFmtId="2" fontId="37" fillId="4" borderId="15" xfId="82" applyNumberFormat="1" applyFont="1" applyFill="1" applyBorder="1" applyAlignment="1">
      <alignment horizontal="center" vertical="center" wrapText="1"/>
      <protection/>
    </xf>
    <xf numFmtId="49" fontId="31" fillId="4" borderId="14" xfId="82" applyNumberFormat="1" applyFont="1" applyFill="1" applyBorder="1" applyAlignment="1">
      <alignment horizontal="center" vertical="center" wrapText="1"/>
      <protection/>
    </xf>
    <xf numFmtId="49" fontId="31" fillId="4" borderId="15" xfId="82" applyNumberFormat="1" applyFont="1" applyFill="1" applyBorder="1" applyAlignment="1">
      <alignment horizontal="center" vertical="center" wrapText="1"/>
      <protection/>
    </xf>
    <xf numFmtId="49" fontId="37" fillId="4" borderId="19" xfId="0" applyNumberFormat="1" applyFont="1" applyFill="1" applyBorder="1" applyAlignment="1">
      <alignment horizontal="right" vertical="center" wrapText="1"/>
    </xf>
    <xf numFmtId="49" fontId="37" fillId="4" borderId="25" xfId="0" applyNumberFormat="1" applyFont="1" applyFill="1" applyBorder="1" applyAlignment="1">
      <alignment vertical="center" wrapText="1"/>
    </xf>
    <xf numFmtId="49" fontId="31" fillId="4" borderId="16" xfId="82" applyNumberFormat="1" applyFont="1" applyFill="1" applyBorder="1" applyAlignment="1">
      <alignment horizontal="center" vertical="center" wrapText="1"/>
      <protection/>
    </xf>
    <xf numFmtId="173" fontId="31" fillId="4" borderId="14" xfId="82" applyNumberFormat="1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27" borderId="19" xfId="0" applyNumberFormat="1" applyFont="1" applyFill="1" applyBorder="1" applyAlignment="1">
      <alignment horizontal="right" vertical="center" wrapText="1"/>
    </xf>
    <xf numFmtId="49" fontId="37" fillId="27" borderId="25" xfId="0" applyNumberFormat="1" applyFont="1" applyFill="1" applyBorder="1" applyAlignment="1">
      <alignment vertical="center" wrapText="1"/>
    </xf>
    <xf numFmtId="49" fontId="31" fillId="0" borderId="16" xfId="82" applyNumberFormat="1" applyFont="1" applyFill="1" applyBorder="1" applyAlignment="1">
      <alignment horizontal="center" vertical="center" wrapText="1"/>
      <protection/>
    </xf>
    <xf numFmtId="173" fontId="31" fillId="0" borderId="14" xfId="82" applyNumberFormat="1" applyFont="1" applyFill="1" applyBorder="1" applyAlignment="1">
      <alignment vertical="center" wrapText="1"/>
      <protection/>
    </xf>
    <xf numFmtId="49" fontId="27" fillId="8" borderId="19" xfId="0" applyNumberFormat="1" applyFont="1" applyFill="1" applyBorder="1" applyAlignment="1">
      <alignment horizontal="right" vertical="center" wrapText="1"/>
    </xf>
    <xf numFmtId="49" fontId="27" fillId="8" borderId="25" xfId="0" applyNumberFormat="1" applyFont="1" applyFill="1" applyBorder="1" applyAlignment="1">
      <alignment vertical="center" wrapText="1"/>
    </xf>
    <xf numFmtId="2" fontId="37" fillId="25" borderId="14" xfId="82" applyNumberFormat="1" applyFont="1" applyFill="1" applyBorder="1" applyAlignment="1">
      <alignment horizontal="center" vertical="center" wrapText="1"/>
      <protection/>
    </xf>
    <xf numFmtId="0" fontId="37" fillId="36" borderId="15" xfId="0" applyFont="1" applyFill="1" applyBorder="1" applyAlignment="1">
      <alignment horizontal="center" vertical="center" wrapText="1"/>
    </xf>
    <xf numFmtId="49" fontId="37" fillId="36" borderId="14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28" borderId="19" xfId="0" applyNumberFormat="1" applyFont="1" applyFill="1" applyBorder="1" applyAlignment="1">
      <alignment horizontal="right" vertical="center" wrapText="1"/>
    </xf>
    <xf numFmtId="49" fontId="37" fillId="28" borderId="25" xfId="0" applyNumberFormat="1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173" fontId="37" fillId="36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35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 wrapText="1"/>
    </xf>
    <xf numFmtId="49" fontId="27" fillId="38" borderId="26" xfId="0" applyNumberFormat="1" applyFont="1" applyFill="1" applyBorder="1" applyAlignment="1">
      <alignment horizontal="center" vertical="center" wrapText="1"/>
    </xf>
    <xf numFmtId="49" fontId="27" fillId="38" borderId="18" xfId="0" applyNumberFormat="1" applyFont="1" applyFill="1" applyBorder="1" applyAlignment="1">
      <alignment horizontal="center" vertical="center" wrapText="1"/>
    </xf>
    <xf numFmtId="49" fontId="27" fillId="38" borderId="12" xfId="0" applyNumberFormat="1" applyFont="1" applyFill="1" applyBorder="1" applyAlignment="1">
      <alignment horizontal="right" vertical="center" wrapText="1"/>
    </xf>
    <xf numFmtId="49" fontId="27" fillId="38" borderId="13" xfId="0" applyNumberFormat="1" applyFont="1" applyFill="1" applyBorder="1" applyAlignment="1">
      <alignment horizontal="left" vertical="center" wrapText="1"/>
    </xf>
    <xf numFmtId="49" fontId="27" fillId="38" borderId="27" xfId="0" applyNumberFormat="1" applyFont="1" applyFill="1" applyBorder="1" applyAlignment="1">
      <alignment horizontal="center" vertical="center" wrapText="1"/>
    </xf>
    <xf numFmtId="173" fontId="27" fillId="38" borderId="14" xfId="0" applyNumberFormat="1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vertical="center" wrapText="1"/>
    </xf>
    <xf numFmtId="49" fontId="37" fillId="4" borderId="15" xfId="0" applyNumberFormat="1" applyFont="1" applyFill="1" applyBorder="1" applyAlignment="1">
      <alignment horizontal="right" vertical="center" wrapText="1"/>
    </xf>
    <xf numFmtId="49" fontId="37" fillId="4" borderId="16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7" borderId="15" xfId="0" applyNumberFormat="1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vertical="center" wrapText="1"/>
    </xf>
    <xf numFmtId="173" fontId="37" fillId="0" borderId="14" xfId="0" applyNumberFormat="1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 wrapText="1"/>
    </xf>
    <xf numFmtId="0" fontId="27" fillId="38" borderId="2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right" vertical="center" wrapText="1"/>
    </xf>
    <xf numFmtId="49" fontId="27" fillId="38" borderId="25" xfId="0" applyNumberFormat="1" applyFont="1" applyFill="1" applyBorder="1" applyAlignment="1">
      <alignment horizontal="left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173" fontId="27" fillId="38" borderId="23" xfId="0" applyNumberFormat="1" applyFont="1" applyFill="1" applyBorder="1" applyAlignment="1">
      <alignment horizontal="right" vertical="center" wrapText="1"/>
    </xf>
    <xf numFmtId="0" fontId="37" fillId="25" borderId="14" xfId="0" applyFont="1" applyFill="1" applyBorder="1" applyAlignment="1">
      <alignment horizontal="center" vertical="center" wrapText="1"/>
    </xf>
    <xf numFmtId="49" fontId="37" fillId="25" borderId="27" xfId="0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right" vertical="center" wrapText="1"/>
    </xf>
    <xf numFmtId="49" fontId="37" fillId="40" borderId="16" xfId="0" applyNumberFormat="1" applyFont="1" applyFill="1" applyBorder="1" applyAlignment="1">
      <alignment horizontal="left" vertical="center" wrapText="1"/>
    </xf>
    <xf numFmtId="173" fontId="37" fillId="40" borderId="14" xfId="0" applyNumberFormat="1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right" vertical="center" wrapText="1"/>
    </xf>
    <xf numFmtId="49" fontId="37" fillId="41" borderId="16" xfId="0" applyNumberFormat="1" applyFont="1" applyFill="1" applyBorder="1" applyAlignment="1">
      <alignment horizontal="left" vertical="center" wrapText="1"/>
    </xf>
    <xf numFmtId="49" fontId="37" fillId="4" borderId="27" xfId="0" applyNumberFormat="1" applyFont="1" applyFill="1" applyBorder="1" applyAlignment="1">
      <alignment horizontal="center" vertical="center" wrapText="1"/>
    </xf>
    <xf numFmtId="173" fontId="37" fillId="41" borderId="14" xfId="0" applyNumberFormat="1" applyFont="1" applyFill="1" applyBorder="1" applyAlignment="1">
      <alignment horizontal="right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righ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right" vertical="center" wrapText="1"/>
    </xf>
    <xf numFmtId="49" fontId="27" fillId="38" borderId="31" xfId="0" applyNumberFormat="1" applyFont="1" applyFill="1" applyBorder="1" applyAlignment="1">
      <alignment horizontal="center" vertical="center" wrapText="1"/>
    </xf>
    <xf numFmtId="49" fontId="27" fillId="38" borderId="32" xfId="0" applyNumberFormat="1" applyFont="1" applyFill="1" applyBorder="1" applyAlignment="1">
      <alignment horizontal="center" vertical="center" wrapText="1"/>
    </xf>
    <xf numFmtId="49" fontId="27" fillId="38" borderId="15" xfId="0" applyNumberFormat="1" applyFont="1" applyFill="1" applyBorder="1" applyAlignment="1">
      <alignment horizontal="right" vertical="center" wrapText="1"/>
    </xf>
    <xf numFmtId="49" fontId="27" fillId="38" borderId="16" xfId="0" applyNumberFormat="1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7" fillId="40" borderId="14" xfId="0" applyNumberFormat="1" applyFont="1" applyFill="1" applyBorder="1" applyAlignment="1">
      <alignment horizontal="center" vertical="center" wrapText="1"/>
    </xf>
    <xf numFmtId="49" fontId="37" fillId="40" borderId="15" xfId="0" applyNumberFormat="1" applyFont="1" applyFill="1" applyBorder="1" applyAlignment="1">
      <alignment horizontal="right" vertical="center" wrapText="1"/>
    </xf>
    <xf numFmtId="49" fontId="37" fillId="40" borderId="33" xfId="0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49" fontId="37" fillId="4" borderId="14" xfId="0" applyNumberFormat="1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right" vertical="center" wrapText="1"/>
    </xf>
    <xf numFmtId="49" fontId="37" fillId="41" borderId="13" xfId="0" applyNumberFormat="1" applyFont="1" applyFill="1" applyBorder="1" applyAlignment="1">
      <alignment horizontal="left" vertical="center" wrapText="1"/>
    </xf>
    <xf numFmtId="173" fontId="37" fillId="4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173" fontId="37" fillId="27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37" borderId="14" xfId="0" applyNumberFormat="1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right" vertical="center" wrapText="1"/>
    </xf>
    <xf numFmtId="49" fontId="37" fillId="42" borderId="13" xfId="0" applyNumberFormat="1" applyFont="1" applyFill="1" applyBorder="1" applyAlignment="1">
      <alignment horizontal="left" vertical="center" wrapText="1"/>
    </xf>
    <xf numFmtId="49" fontId="37" fillId="37" borderId="16" xfId="0" applyNumberFormat="1" applyFont="1" applyFill="1" applyBorder="1" applyAlignment="1">
      <alignment horizontal="center" vertical="center" wrapText="1"/>
    </xf>
    <xf numFmtId="173" fontId="37" fillId="37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7" fillId="41" borderId="15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righ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173" fontId="37" fillId="0" borderId="14" xfId="0" applyNumberFormat="1" applyFont="1" applyFill="1" applyBorder="1" applyAlignment="1">
      <alignment horizontal="right" vertical="center" wrapText="1"/>
    </xf>
    <xf numFmtId="49" fontId="27" fillId="34" borderId="14" xfId="70" applyNumberFormat="1" applyFont="1" applyFill="1" applyBorder="1" applyAlignment="1">
      <alignment horizontal="center" vertical="center" wrapText="1"/>
      <protection/>
    </xf>
    <xf numFmtId="173" fontId="44" fillId="34" borderId="14" xfId="70" applyNumberFormat="1" applyFont="1" applyFill="1" applyBorder="1" applyAlignment="1">
      <alignment vertical="center" wrapText="1"/>
      <protection/>
    </xf>
    <xf numFmtId="49" fontId="27" fillId="35" borderId="14" xfId="70" applyNumberFormat="1" applyFont="1" applyFill="1" applyBorder="1" applyAlignment="1">
      <alignment horizontal="center" vertical="center" wrapText="1"/>
      <protection/>
    </xf>
    <xf numFmtId="0" fontId="27" fillId="8" borderId="14" xfId="0" applyFont="1" applyFill="1" applyBorder="1" applyAlignment="1">
      <alignment horizontal="center" vertical="center" wrapText="1"/>
    </xf>
    <xf numFmtId="49" fontId="27" fillId="8" borderId="14" xfId="0" applyNumberFormat="1" applyFont="1" applyFill="1" applyBorder="1" applyAlignment="1">
      <alignment horizontal="center" vertical="center" wrapText="1"/>
    </xf>
    <xf numFmtId="173" fontId="27" fillId="8" borderId="14" xfId="0" applyNumberFormat="1" applyFont="1" applyFill="1" applyBorder="1" applyAlignment="1">
      <alignment horizontal="righ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173" fontId="37" fillId="25" borderId="14" xfId="0" applyNumberFormat="1" applyFont="1" applyFill="1" applyBorder="1" applyAlignment="1">
      <alignment horizontal="right" vertical="center" wrapText="1"/>
    </xf>
    <xf numFmtId="49" fontId="37" fillId="4" borderId="14" xfId="70" applyNumberFormat="1" applyFont="1" applyFill="1" applyBorder="1" applyAlignment="1">
      <alignment horizontal="center" vertical="center" wrapText="1"/>
      <protection/>
    </xf>
    <xf numFmtId="49" fontId="37" fillId="0" borderId="14" xfId="70" applyNumberFormat="1" applyFont="1" applyFill="1" applyBorder="1" applyAlignment="1">
      <alignment horizontal="center" vertical="center" wrapText="1"/>
      <protection/>
    </xf>
    <xf numFmtId="49" fontId="37" fillId="28" borderId="14" xfId="0" applyNumberFormat="1" applyFont="1" applyFill="1" applyBorder="1" applyAlignment="1">
      <alignment horizontal="center" vertical="center" wrapText="1"/>
    </xf>
    <xf numFmtId="49" fontId="44" fillId="38" borderId="14" xfId="0" applyNumberFormat="1" applyFont="1" applyFill="1" applyBorder="1" applyAlignment="1">
      <alignment horizontal="center" vertical="center" wrapText="1"/>
    </xf>
    <xf numFmtId="49" fontId="31" fillId="4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7" fillId="29" borderId="34" xfId="0" applyFont="1" applyFill="1" applyBorder="1" applyAlignment="1">
      <alignment horizontal="right" vertical="center" wrapText="1"/>
    </xf>
    <xf numFmtId="49" fontId="27" fillId="29" borderId="35" xfId="0" applyNumberFormat="1" applyFont="1" applyFill="1" applyBorder="1" applyAlignment="1">
      <alignment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173" fontId="27" fillId="29" borderId="14" xfId="0" applyNumberFormat="1" applyFont="1" applyFill="1" applyBorder="1" applyAlignment="1">
      <alignment horizontal="right" vertical="center" wrapText="1"/>
    </xf>
    <xf numFmtId="2" fontId="31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9" xfId="0" applyNumberFormat="1" applyFont="1" applyFill="1" applyBorder="1" applyAlignment="1">
      <alignment horizontal="right" vertical="center" wrapText="1"/>
    </xf>
    <xf numFmtId="49" fontId="31" fillId="25" borderId="25" xfId="0" applyNumberFormat="1" applyFont="1" applyFill="1" applyBorder="1" applyAlignment="1">
      <alignment vertical="center" wrapText="1"/>
    </xf>
    <xf numFmtId="49" fontId="44" fillId="25" borderId="16" xfId="72" applyNumberFormat="1" applyFont="1" applyFill="1" applyBorder="1" applyAlignment="1">
      <alignment horizontal="center" vertical="center" wrapText="1"/>
      <protection/>
    </xf>
    <xf numFmtId="173" fontId="31" fillId="25" borderId="14" xfId="72" applyNumberFormat="1" applyFont="1" applyFill="1" applyBorder="1" applyAlignment="1">
      <alignment vertical="center" wrapText="1"/>
      <protection/>
    </xf>
    <xf numFmtId="2" fontId="31" fillId="4" borderId="15" xfId="82" applyNumberFormat="1" applyFont="1" applyFill="1" applyBorder="1" applyAlignment="1">
      <alignment horizontal="center" vertical="center" wrapText="1"/>
      <protection/>
    </xf>
    <xf numFmtId="49" fontId="31" fillId="4" borderId="19" xfId="0" applyNumberFormat="1" applyFont="1" applyFill="1" applyBorder="1" applyAlignment="1">
      <alignment horizontal="right" vertical="center" wrapText="1"/>
    </xf>
    <xf numFmtId="49" fontId="31" fillId="4" borderId="25" xfId="0" applyNumberFormat="1" applyFont="1" applyFill="1" applyBorder="1" applyAlignment="1">
      <alignment vertical="center" wrapText="1"/>
    </xf>
    <xf numFmtId="49" fontId="44" fillId="4" borderId="16" xfId="72" applyNumberFormat="1" applyFont="1" applyFill="1" applyBorder="1" applyAlignment="1">
      <alignment horizontal="center" vertical="center" wrapText="1"/>
      <protection/>
    </xf>
    <xf numFmtId="49" fontId="31" fillId="27" borderId="14" xfId="82" applyNumberFormat="1" applyFont="1" applyFill="1" applyBorder="1" applyAlignment="1">
      <alignment horizontal="center" vertical="center" wrapText="1"/>
      <protection/>
    </xf>
    <xf numFmtId="49" fontId="31" fillId="27" borderId="15" xfId="82" applyNumberFormat="1" applyFont="1" applyFill="1" applyBorder="1" applyAlignment="1">
      <alignment horizontal="center" vertical="center" wrapText="1"/>
      <protection/>
    </xf>
    <xf numFmtId="49" fontId="31" fillId="27" borderId="19" xfId="0" applyNumberFormat="1" applyFont="1" applyFill="1" applyBorder="1" applyAlignment="1">
      <alignment horizontal="right" vertical="center" wrapText="1"/>
    </xf>
    <xf numFmtId="49" fontId="31" fillId="27" borderId="25" xfId="0" applyNumberFormat="1" applyFont="1" applyFill="1" applyBorder="1" applyAlignment="1">
      <alignment vertical="center" wrapText="1"/>
    </xf>
    <xf numFmtId="49" fontId="31" fillId="0" borderId="16" xfId="72" applyNumberFormat="1" applyFont="1" applyFill="1" applyBorder="1" applyAlignment="1">
      <alignment horizontal="center" vertical="center" wrapText="1"/>
      <protection/>
    </xf>
    <xf numFmtId="173" fontId="31" fillId="0" borderId="14" xfId="72" applyNumberFormat="1" applyFont="1" applyFill="1" applyBorder="1" applyAlignment="1">
      <alignment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73" fontId="44" fillId="34" borderId="14" xfId="0" applyNumberFormat="1" applyFont="1" applyFill="1" applyBorder="1" applyAlignment="1">
      <alignment horizontal="right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73" fontId="44" fillId="35" borderId="14" xfId="0" applyNumberFormat="1" applyFont="1" applyFill="1" applyBorder="1" applyAlignment="1">
      <alignment horizontal="right" vertical="center" wrapText="1"/>
    </xf>
    <xf numFmtId="0" fontId="44" fillId="38" borderId="0" xfId="0" applyFont="1" applyFill="1" applyBorder="1" applyAlignment="1">
      <alignment horizontal="center" vertical="center" wrapText="1"/>
    </xf>
    <xf numFmtId="49" fontId="44" fillId="38" borderId="15" xfId="0" applyNumberFormat="1" applyFont="1" applyFill="1" applyBorder="1" applyAlignment="1">
      <alignment horizontal="center" vertical="center" wrapText="1"/>
    </xf>
    <xf numFmtId="49" fontId="27" fillId="8" borderId="12" xfId="0" applyNumberFormat="1" applyFont="1" applyFill="1" applyBorder="1" applyAlignment="1">
      <alignment horizontal="right" vertical="center" wrapText="1"/>
    </xf>
    <xf numFmtId="49" fontId="27" fillId="8" borderId="13" xfId="0" applyNumberFormat="1" applyFont="1" applyFill="1" applyBorder="1" applyAlignment="1">
      <alignment vertical="center" wrapText="1"/>
    </xf>
    <xf numFmtId="49" fontId="44" fillId="38" borderId="16" xfId="0" applyNumberFormat="1" applyFont="1" applyFill="1" applyBorder="1" applyAlignment="1">
      <alignment horizontal="center" vertical="center" wrapText="1"/>
    </xf>
    <xf numFmtId="173" fontId="44" fillId="38" borderId="14" xfId="0" applyNumberFormat="1" applyFont="1" applyFill="1" applyBorder="1" applyAlignment="1">
      <alignment horizontal="right" vertical="center" wrapText="1"/>
    </xf>
    <xf numFmtId="2" fontId="37" fillId="25" borderId="15" xfId="82" applyNumberFormat="1" applyFont="1" applyFill="1" applyBorder="1" applyAlignment="1">
      <alignment horizontal="center" vertical="top" wrapText="1"/>
      <protection/>
    </xf>
    <xf numFmtId="49" fontId="37" fillId="25" borderId="12" xfId="0" applyNumberFormat="1" applyFont="1" applyFill="1" applyBorder="1" applyAlignment="1">
      <alignment horizontal="right" vertical="center" wrapText="1"/>
    </xf>
    <xf numFmtId="49" fontId="37" fillId="25" borderId="13" xfId="0" applyNumberFormat="1" applyFont="1" applyFill="1" applyBorder="1" applyAlignment="1">
      <alignment vertical="center" wrapText="1"/>
    </xf>
    <xf numFmtId="49" fontId="37" fillId="4" borderId="12" xfId="0" applyNumberFormat="1" applyFont="1" applyFill="1" applyBorder="1" applyAlignment="1">
      <alignment horizontal="right" vertical="center" wrapText="1"/>
    </xf>
    <xf numFmtId="49" fontId="37" fillId="4" borderId="13" xfId="0" applyNumberFormat="1" applyFont="1" applyFill="1" applyBorder="1" applyAlignment="1">
      <alignment vertical="center" wrapText="1"/>
    </xf>
    <xf numFmtId="49" fontId="37" fillId="27" borderId="12" xfId="0" applyNumberFormat="1" applyFont="1" applyFill="1" applyBorder="1" applyAlignment="1">
      <alignment horizontal="right" vertical="center" wrapText="1"/>
    </xf>
    <xf numFmtId="49" fontId="37" fillId="27" borderId="13" xfId="0" applyNumberFormat="1" applyFont="1" applyFill="1" applyBorder="1" applyAlignment="1">
      <alignment vertical="center" wrapText="1"/>
    </xf>
    <xf numFmtId="2" fontId="37" fillId="4" borderId="14" xfId="82" applyNumberFormat="1" applyFont="1" applyFill="1" applyBorder="1" applyAlignment="1">
      <alignment horizontal="center" vertical="center" wrapText="1"/>
      <protection/>
    </xf>
    <xf numFmtId="0" fontId="27" fillId="10" borderId="15" xfId="0" applyFont="1" applyFill="1" applyBorder="1" applyAlignment="1">
      <alignment horizontal="center" vertical="center" wrapText="1"/>
    </xf>
    <xf numFmtId="49" fontId="27" fillId="10" borderId="14" xfId="0" applyNumberFormat="1" applyFont="1" applyFill="1" applyBorder="1" applyAlignment="1">
      <alignment horizontal="center" vertical="center" wrapText="1"/>
    </xf>
    <xf numFmtId="49" fontId="27" fillId="10" borderId="15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right" vertical="center" wrapText="1"/>
    </xf>
    <xf numFmtId="49" fontId="27" fillId="10" borderId="16" xfId="0" applyNumberFormat="1" applyFont="1" applyFill="1" applyBorder="1" applyAlignment="1">
      <alignment vertical="center" wrapText="1"/>
    </xf>
    <xf numFmtId="49" fontId="37" fillId="10" borderId="16" xfId="0" applyNumberFormat="1" applyFont="1" applyFill="1" applyBorder="1" applyAlignment="1">
      <alignment horizontal="center" vertical="center" wrapText="1"/>
    </xf>
    <xf numFmtId="173" fontId="27" fillId="10" borderId="14" xfId="0" applyNumberFormat="1" applyFont="1" applyFill="1" applyBorder="1" applyAlignment="1">
      <alignment horizontal="right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right" vertical="center" wrapText="1"/>
    </xf>
    <xf numFmtId="49" fontId="27" fillId="29" borderId="16" xfId="0" applyNumberFormat="1" applyFont="1" applyFill="1" applyBorder="1" applyAlignment="1">
      <alignment vertical="center" wrapText="1"/>
    </xf>
    <xf numFmtId="49" fontId="37" fillId="29" borderId="16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27" fillId="8" borderId="15" xfId="0" applyNumberFormat="1" applyFont="1" applyFill="1" applyBorder="1" applyAlignment="1">
      <alignment horizontal="center" vertical="center" wrapText="1"/>
    </xf>
    <xf numFmtId="49" fontId="27" fillId="8" borderId="16" xfId="0" applyNumberFormat="1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right" vertical="center" wrapText="1"/>
    </xf>
    <xf numFmtId="49" fontId="37" fillId="27" borderId="15" xfId="0" applyNumberFormat="1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horizontal="center" vertical="center" wrapText="1"/>
    </xf>
    <xf numFmtId="49" fontId="27" fillId="38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top" wrapText="1"/>
    </xf>
    <xf numFmtId="49" fontId="37" fillId="40" borderId="12" xfId="0" applyNumberFormat="1" applyFont="1" applyFill="1" applyBorder="1" applyAlignment="1">
      <alignment horizontal="right" vertical="center" wrapText="1"/>
    </xf>
    <xf numFmtId="49" fontId="37" fillId="40" borderId="13" xfId="0" applyNumberFormat="1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top" wrapText="1"/>
    </xf>
    <xf numFmtId="49" fontId="37" fillId="4" borderId="16" xfId="0" applyNumberFormat="1" applyFont="1" applyFill="1" applyBorder="1" applyAlignment="1">
      <alignment horizontal="left" vertical="center" wrapText="1"/>
    </xf>
    <xf numFmtId="49" fontId="37" fillId="27" borderId="16" xfId="0" applyNumberFormat="1" applyFont="1" applyFill="1" applyBorder="1" applyAlignment="1">
      <alignment horizontal="left" vertical="center" wrapText="1"/>
    </xf>
    <xf numFmtId="2" fontId="37" fillId="4" borderId="11" xfId="82" applyNumberFormat="1" applyFont="1" applyFill="1" applyBorder="1" applyAlignment="1">
      <alignment horizontal="center" vertical="top" wrapText="1"/>
      <protection/>
    </xf>
    <xf numFmtId="49" fontId="37" fillId="4" borderId="14" xfId="0" applyNumberFormat="1" applyFont="1" applyFill="1" applyBorder="1" applyAlignment="1">
      <alignment horizontal="center" vertical="top" wrapText="1"/>
    </xf>
    <xf numFmtId="49" fontId="37" fillId="4" borderId="15" xfId="0" applyNumberFormat="1" applyFont="1" applyFill="1" applyBorder="1" applyAlignment="1">
      <alignment horizontal="center" vertical="top" wrapText="1"/>
    </xf>
    <xf numFmtId="49" fontId="37" fillId="4" borderId="19" xfId="0" applyNumberFormat="1" applyFont="1" applyFill="1" applyBorder="1" applyAlignment="1">
      <alignment horizontal="right" vertical="top" wrapText="1"/>
    </xf>
    <xf numFmtId="49" fontId="37" fillId="4" borderId="25" xfId="0" applyNumberFormat="1" applyFont="1" applyFill="1" applyBorder="1" applyAlignment="1">
      <alignment vertical="top" wrapText="1"/>
    </xf>
    <xf numFmtId="49" fontId="31" fillId="4" borderId="14" xfId="82" applyNumberFormat="1" applyFont="1" applyFill="1" applyBorder="1" applyAlignment="1">
      <alignment horizontal="center" vertical="top" wrapText="1"/>
      <protection/>
    </xf>
    <xf numFmtId="173" fontId="31" fillId="4" borderId="14" xfId="82" applyNumberFormat="1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 vertical="top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right" vertical="top" wrapText="1"/>
    </xf>
    <xf numFmtId="49" fontId="37" fillId="27" borderId="25" xfId="0" applyNumberFormat="1" applyFont="1" applyFill="1" applyBorder="1" applyAlignment="1">
      <alignment vertical="top" wrapText="1"/>
    </xf>
    <xf numFmtId="173" fontId="37" fillId="0" borderId="14" xfId="0" applyNumberFormat="1" applyFont="1" applyFill="1" applyBorder="1" applyAlignment="1">
      <alignment horizontal="right" vertical="top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9" fontId="27" fillId="38" borderId="22" xfId="0" applyNumberFormat="1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top" wrapText="1"/>
    </xf>
    <xf numFmtId="0" fontId="37" fillId="25" borderId="27" xfId="0" applyFont="1" applyFill="1" applyBorder="1" applyAlignment="1">
      <alignment horizontal="center" vertical="center" wrapText="1"/>
    </xf>
    <xf numFmtId="49" fontId="37" fillId="25" borderId="22" xfId="0" applyNumberFormat="1" applyFont="1" applyFill="1" applyBorder="1" applyAlignment="1">
      <alignment horizontal="center" vertical="center" wrapText="1"/>
    </xf>
    <xf numFmtId="49" fontId="27" fillId="25" borderId="27" xfId="0" applyNumberFormat="1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 vertical="center" wrapText="1"/>
    </xf>
    <xf numFmtId="49" fontId="37" fillId="41" borderId="12" xfId="0" applyNumberFormat="1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righ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49" fontId="37" fillId="10" borderId="15" xfId="0" applyNumberFormat="1" applyFont="1" applyFill="1" applyBorder="1" applyAlignment="1">
      <alignment horizontal="right" vertical="center" wrapText="1"/>
    </xf>
    <xf numFmtId="49" fontId="37" fillId="10" borderId="16" xfId="0" applyNumberFormat="1" applyFont="1" applyFill="1" applyBorder="1" applyAlignment="1">
      <alignment vertical="center" wrapText="1"/>
    </xf>
    <xf numFmtId="0" fontId="27" fillId="29" borderId="19" xfId="0" applyFont="1" applyFill="1" applyBorder="1" applyAlignment="1">
      <alignment horizontal="right" vertical="center" wrapText="1"/>
    </xf>
    <xf numFmtId="49" fontId="27" fillId="29" borderId="25" xfId="0" applyNumberFormat="1" applyFont="1" applyFill="1" applyBorder="1" applyAlignment="1">
      <alignment vertical="center" wrapText="1"/>
    </xf>
    <xf numFmtId="0" fontId="27" fillId="8" borderId="19" xfId="0" applyFont="1" applyFill="1" applyBorder="1" applyAlignment="1">
      <alignment horizontal="righ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27" fillId="3" borderId="16" xfId="0" applyNumberFormat="1" applyFont="1" applyFill="1" applyBorder="1" applyAlignment="1">
      <alignment horizontal="center" vertical="center" wrapText="1"/>
    </xf>
    <xf numFmtId="2" fontId="27" fillId="8" borderId="14" xfId="82" applyNumberFormat="1" applyFont="1" applyFill="1" applyBorder="1" applyAlignment="1">
      <alignment horizontal="justify" vertical="top" wrapText="1"/>
      <protection/>
    </xf>
    <xf numFmtId="2" fontId="27" fillId="8" borderId="33" xfId="82" applyNumberFormat="1" applyFont="1" applyFill="1" applyBorder="1" applyAlignment="1">
      <alignment horizontal="center" vertical="center" wrapText="1"/>
      <protection/>
    </xf>
    <xf numFmtId="2" fontId="37" fillId="25" borderId="33" xfId="82" applyNumberFormat="1" applyFont="1" applyFill="1" applyBorder="1" applyAlignment="1">
      <alignment horizontal="center" vertical="center" wrapText="1"/>
      <protection/>
    </xf>
    <xf numFmtId="2" fontId="37" fillId="4" borderId="14" xfId="82" applyNumberFormat="1" applyFont="1" applyFill="1" applyBorder="1" applyAlignment="1">
      <alignment horizontal="justify" vertical="top" wrapText="1"/>
      <protection/>
    </xf>
    <xf numFmtId="2" fontId="37" fillId="4" borderId="33" xfId="82" applyNumberFormat="1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2" fontId="37" fillId="25" borderId="16" xfId="82" applyNumberFormat="1" applyFont="1" applyFill="1" applyBorder="1" applyAlignment="1">
      <alignment horizontal="center" vertical="center" wrapText="1"/>
      <protection/>
    </xf>
    <xf numFmtId="0" fontId="37" fillId="36" borderId="14" xfId="0" applyFont="1" applyFill="1" applyBorder="1" applyAlignment="1">
      <alignment horizontal="justify" vertical="top" wrapText="1"/>
    </xf>
    <xf numFmtId="0" fontId="37" fillId="36" borderId="3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justify" vertical="top" wrapText="1"/>
    </xf>
    <xf numFmtId="0" fontId="44" fillId="8" borderId="16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27" fillId="29" borderId="16" xfId="0" applyFont="1" applyFill="1" applyBorder="1" applyAlignment="1">
      <alignment horizontal="center" vertical="center" wrapText="1"/>
    </xf>
    <xf numFmtId="2" fontId="31" fillId="25" borderId="14" xfId="82" applyNumberFormat="1" applyFont="1" applyFill="1" applyBorder="1" applyAlignment="1">
      <alignment horizontal="justify" vertical="top" wrapText="1"/>
      <protection/>
    </xf>
    <xf numFmtId="2" fontId="31" fillId="25" borderId="33" xfId="82" applyNumberFormat="1" applyFont="1" applyFill="1" applyBorder="1" applyAlignment="1">
      <alignment horizontal="center" vertical="center" wrapText="1"/>
      <protection/>
    </xf>
    <xf numFmtId="2" fontId="31" fillId="4" borderId="14" xfId="82" applyNumberFormat="1" applyFont="1" applyFill="1" applyBorder="1" applyAlignment="1">
      <alignment horizontal="justify" vertical="top" wrapText="1"/>
      <protection/>
    </xf>
    <xf numFmtId="2" fontId="31" fillId="4" borderId="33" xfId="82" applyNumberFormat="1" applyFont="1" applyFill="1" applyBorder="1" applyAlignment="1">
      <alignment horizontal="center" vertical="center" wrapText="1"/>
      <protection/>
    </xf>
    <xf numFmtId="0" fontId="44" fillId="38" borderId="14" xfId="0" applyFont="1" applyFill="1" applyBorder="1" applyAlignment="1">
      <alignment horizontal="justify" vertical="top" wrapText="1"/>
    </xf>
    <xf numFmtId="2" fontId="37" fillId="25" borderId="33" xfId="82" applyNumberFormat="1" applyFont="1" applyFill="1" applyBorder="1" applyAlignment="1">
      <alignment horizontal="center" vertical="top" wrapText="1"/>
      <protection/>
    </xf>
    <xf numFmtId="2" fontId="37" fillId="4" borderId="16" xfId="82" applyNumberFormat="1" applyFont="1" applyFill="1" applyBorder="1" applyAlignment="1">
      <alignment horizontal="center" vertical="center" wrapText="1"/>
      <protection/>
    </xf>
    <xf numFmtId="0" fontId="27" fillId="10" borderId="33" xfId="0" applyFont="1" applyFill="1" applyBorder="1" applyAlignment="1">
      <alignment horizontal="center" vertical="center" wrapText="1"/>
    </xf>
    <xf numFmtId="0" fontId="27" fillId="29" borderId="33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37" fillId="25" borderId="33" xfId="0" applyFont="1" applyFill="1" applyBorder="1" applyAlignment="1">
      <alignment horizontal="center" vertical="center" wrapText="1"/>
    </xf>
    <xf numFmtId="0" fontId="37" fillId="4" borderId="33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top" wrapText="1"/>
    </xf>
    <xf numFmtId="0" fontId="37" fillId="4" borderId="16" xfId="0" applyFont="1" applyFill="1" applyBorder="1" applyAlignment="1">
      <alignment horizontal="center" vertical="top" wrapText="1"/>
    </xf>
    <xf numFmtId="2" fontId="37" fillId="4" borderId="13" xfId="82" applyNumberFormat="1" applyFont="1" applyFill="1" applyBorder="1" applyAlignment="1">
      <alignment horizontal="center" vertical="top" wrapText="1"/>
      <protection/>
    </xf>
    <xf numFmtId="0" fontId="27" fillId="38" borderId="30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top" wrapText="1"/>
    </xf>
    <xf numFmtId="0" fontId="27" fillId="10" borderId="16" xfId="0" applyFont="1" applyFill="1" applyBorder="1" applyAlignment="1">
      <alignment horizontal="center" vertical="center" wrapText="1"/>
    </xf>
    <xf numFmtId="49" fontId="37" fillId="25" borderId="18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horizontal="left" vertical="top" wrapText="1"/>
    </xf>
    <xf numFmtId="0" fontId="37" fillId="28" borderId="14" xfId="0" applyFont="1" applyFill="1" applyBorder="1" applyAlignment="1">
      <alignment vertical="top" wrapText="1"/>
    </xf>
    <xf numFmtId="49" fontId="37" fillId="36" borderId="12" xfId="0" applyNumberFormat="1" applyFont="1" applyFill="1" applyBorder="1" applyAlignment="1">
      <alignment horizontal="righ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left" vertical="center" wrapText="1"/>
    </xf>
    <xf numFmtId="0" fontId="31" fillId="28" borderId="0" xfId="0" applyFont="1" applyFill="1" applyAlignment="1">
      <alignment horizontal="left" vertical="top" wrapText="1"/>
    </xf>
    <xf numFmtId="2" fontId="27" fillId="8" borderId="15" xfId="82" applyNumberFormat="1" applyFont="1" applyFill="1" applyBorder="1" applyAlignment="1">
      <alignment horizontal="left" vertical="center" wrapText="1"/>
      <protection/>
    </xf>
    <xf numFmtId="2" fontId="31" fillId="28" borderId="15" xfId="82" applyNumberFormat="1" applyFont="1" applyFill="1" applyBorder="1" applyAlignment="1">
      <alignment horizontal="left" vertical="center" wrapText="1"/>
      <protection/>
    </xf>
    <xf numFmtId="0" fontId="27" fillId="8" borderId="15" xfId="0" applyFont="1" applyFill="1" applyBorder="1" applyAlignment="1">
      <alignment horizontal="right" vertical="center" wrapText="1"/>
    </xf>
    <xf numFmtId="0" fontId="37" fillId="28" borderId="12" xfId="0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horizontal="left" vertical="center" wrapText="1"/>
    </xf>
    <xf numFmtId="173" fontId="37" fillId="36" borderId="23" xfId="0" applyNumberFormat="1" applyFont="1" applyFill="1" applyBorder="1" applyAlignment="1">
      <alignment horizontal="right" vertical="center" wrapText="1"/>
    </xf>
    <xf numFmtId="0" fontId="44" fillId="38" borderId="22" xfId="0" applyFont="1" applyFill="1" applyBorder="1" applyAlignment="1">
      <alignment vertical="center" wrapText="1"/>
    </xf>
    <xf numFmtId="173" fontId="44" fillId="38" borderId="11" xfId="0" applyNumberFormat="1" applyFont="1" applyFill="1" applyBorder="1" applyAlignment="1">
      <alignment horizontal="right" vertical="center" wrapText="1"/>
    </xf>
    <xf numFmtId="2" fontId="37" fillId="28" borderId="15" xfId="82" applyNumberFormat="1" applyFont="1" applyFill="1" applyBorder="1" applyAlignment="1">
      <alignment horizontal="left" vertical="top" wrapText="1"/>
      <protection/>
    </xf>
    <xf numFmtId="49" fontId="37" fillId="28" borderId="12" xfId="0" applyNumberFormat="1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vertical="center" wrapText="1"/>
    </xf>
    <xf numFmtId="173" fontId="31" fillId="28" borderId="16" xfId="82" applyNumberFormat="1" applyFont="1" applyFill="1" applyBorder="1" applyAlignment="1">
      <alignment vertical="center" wrapText="1"/>
      <protection/>
    </xf>
    <xf numFmtId="0" fontId="27" fillId="8" borderId="15" xfId="0" applyFont="1" applyFill="1" applyBorder="1" applyAlignment="1">
      <alignment vertical="center" wrapText="1"/>
    </xf>
    <xf numFmtId="173" fontId="27" fillId="8" borderId="16" xfId="0" applyNumberFormat="1" applyFont="1" applyFill="1" applyBorder="1" applyAlignment="1">
      <alignment horizontal="right" vertical="center" wrapText="1"/>
    </xf>
    <xf numFmtId="0" fontId="37" fillId="28" borderId="15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horizontal="right" vertical="center" wrapText="1"/>
    </xf>
    <xf numFmtId="173" fontId="37" fillId="28" borderId="14" xfId="0" applyNumberFormat="1" applyFont="1" applyFill="1" applyBorder="1" applyAlignment="1">
      <alignment horizontal="right" vertical="center" wrapText="1"/>
    </xf>
    <xf numFmtId="0" fontId="37" fillId="28" borderId="14" xfId="0" applyFont="1" applyFill="1" applyBorder="1" applyAlignment="1">
      <alignment vertical="center" wrapText="1"/>
    </xf>
    <xf numFmtId="2" fontId="37" fillId="28" borderId="14" xfId="82" applyNumberFormat="1" applyFont="1" applyFill="1" applyBorder="1" applyAlignment="1">
      <alignment horizontal="left" vertical="center" wrapText="1"/>
      <protection/>
    </xf>
    <xf numFmtId="0" fontId="37" fillId="28" borderId="34" xfId="0" applyFont="1" applyFill="1" applyBorder="1" applyAlignment="1">
      <alignment horizontal="right" vertical="center" wrapText="1"/>
    </xf>
    <xf numFmtId="49" fontId="37" fillId="36" borderId="35" xfId="0" applyNumberFormat="1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vertical="center" wrapText="1"/>
    </xf>
    <xf numFmtId="49" fontId="37" fillId="36" borderId="15" xfId="0" applyNumberFormat="1" applyFont="1" applyFill="1" applyBorder="1" applyAlignment="1">
      <alignment horizontal="right" vertical="center" wrapText="1"/>
    </xf>
    <xf numFmtId="49" fontId="37" fillId="36" borderId="16" xfId="0" applyNumberFormat="1" applyFont="1" applyFill="1" applyBorder="1" applyAlignment="1">
      <alignment horizontal="left" vertical="center" wrapText="1"/>
    </xf>
    <xf numFmtId="173" fontId="35" fillId="0" borderId="17" xfId="0" applyNumberFormat="1" applyFont="1" applyBorder="1" applyAlignment="1">
      <alignment vertical="center"/>
    </xf>
    <xf numFmtId="2" fontId="31" fillId="28" borderId="15" xfId="82" applyNumberFormat="1" applyFont="1" applyFill="1" applyBorder="1" applyAlignment="1">
      <alignment horizontal="left" vertical="top" wrapText="1"/>
      <protection/>
    </xf>
    <xf numFmtId="0" fontId="44" fillId="38" borderId="18" xfId="0" applyFont="1" applyFill="1" applyBorder="1" applyAlignment="1">
      <alignment vertical="center" wrapText="1"/>
    </xf>
    <xf numFmtId="173" fontId="31" fillId="28" borderId="14" xfId="82" applyNumberFormat="1" applyFont="1" applyFill="1" applyBorder="1" applyAlignment="1">
      <alignment vertical="center" wrapText="1"/>
      <protection/>
    </xf>
    <xf numFmtId="0" fontId="39" fillId="0" borderId="0" xfId="67" applyFont="1" applyAlignment="1">
      <alignment horizontal="center" vertical="center"/>
      <protection/>
    </xf>
    <xf numFmtId="0" fontId="22" fillId="43" borderId="15" xfId="0" applyFont="1" applyFill="1" applyBorder="1" applyAlignment="1">
      <alignment/>
    </xf>
    <xf numFmtId="0" fontId="45" fillId="43" borderId="14" xfId="0" applyFont="1" applyFill="1" applyBorder="1" applyAlignment="1">
      <alignment vertical="center" wrapText="1"/>
    </xf>
    <xf numFmtId="0" fontId="24" fillId="0" borderId="0" xfId="66" applyFont="1" applyAlignment="1">
      <alignment horizontal="right"/>
      <protection/>
    </xf>
    <xf numFmtId="173" fontId="45" fillId="43" borderId="16" xfId="0" applyNumberFormat="1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27" borderId="35" xfId="0" applyNumberFormat="1" applyFont="1" applyFill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73" fontId="37" fillId="27" borderId="11" xfId="0" applyNumberFormat="1" applyFont="1" applyFill="1" applyBorder="1" applyAlignment="1">
      <alignment horizontal="right" vertical="center" wrapText="1"/>
    </xf>
    <xf numFmtId="2" fontId="22" fillId="44" borderId="14" xfId="0" applyNumberFormat="1" applyFont="1" applyFill="1" applyBorder="1" applyAlignment="1">
      <alignment vertical="center" wrapText="1"/>
    </xf>
    <xf numFmtId="173" fontId="22" fillId="44" borderId="14" xfId="0" applyNumberFormat="1" applyFont="1" applyFill="1" applyBorder="1" applyAlignment="1">
      <alignment vertical="center" wrapText="1"/>
    </xf>
    <xf numFmtId="0" fontId="30" fillId="44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vertical="center" wrapText="1"/>
    </xf>
    <xf numFmtId="173" fontId="22" fillId="0" borderId="0" xfId="0" applyNumberFormat="1" applyFont="1" applyFill="1" applyBorder="1" applyAlignment="1">
      <alignment vertical="center" wrapText="1"/>
    </xf>
    <xf numFmtId="2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vertical="center" wrapText="1"/>
    </xf>
    <xf numFmtId="173" fontId="22" fillId="0" borderId="21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center" wrapText="1"/>
    </xf>
    <xf numFmtId="49" fontId="37" fillId="45" borderId="12" xfId="0" applyNumberFormat="1" applyFont="1" applyFill="1" applyBorder="1" applyAlignment="1">
      <alignment horizontal="right" vertical="center" wrapText="1"/>
    </xf>
    <xf numFmtId="49" fontId="37" fillId="45" borderId="13" xfId="0" applyNumberFormat="1" applyFont="1" applyFill="1" applyBorder="1" applyAlignment="1">
      <alignment horizontal="left" vertical="center" wrapText="1"/>
    </xf>
    <xf numFmtId="0" fontId="24" fillId="0" borderId="14" xfId="69" applyNumberFormat="1" applyFont="1" applyFill="1" applyBorder="1" applyAlignment="1">
      <alignment vertical="center"/>
      <protection/>
    </xf>
    <xf numFmtId="0" fontId="24" fillId="25" borderId="14" xfId="69" applyNumberFormat="1" applyFont="1" applyFill="1" applyBorder="1" applyAlignment="1">
      <alignment vertical="center"/>
      <protection/>
    </xf>
    <xf numFmtId="0" fontId="45" fillId="43" borderId="16" xfId="0" applyNumberFormat="1" applyFont="1" applyFill="1" applyBorder="1" applyAlignment="1">
      <alignment horizontal="right"/>
    </xf>
    <xf numFmtId="0" fontId="24" fillId="0" borderId="14" xfId="0" applyNumberFormat="1" applyFont="1" applyBorder="1" applyAlignment="1">
      <alignment horizontal="center" vertical="center"/>
    </xf>
    <xf numFmtId="0" fontId="26" fillId="30" borderId="14" xfId="0" applyNumberFormat="1" applyFont="1" applyFill="1" applyBorder="1" applyAlignment="1">
      <alignment horizontal="center" vertical="center"/>
    </xf>
    <xf numFmtId="0" fontId="26" fillId="32" borderId="14" xfId="0" applyNumberFormat="1" applyFont="1" applyFill="1" applyBorder="1" applyAlignment="1">
      <alignment horizontal="center" vertical="center"/>
    </xf>
    <xf numFmtId="0" fontId="26" fillId="3" borderId="14" xfId="0" applyNumberFormat="1" applyFont="1" applyFill="1" applyBorder="1" applyAlignment="1">
      <alignment horizontal="center" vertical="center"/>
    </xf>
    <xf numFmtId="0" fontId="26" fillId="29" borderId="14" xfId="0" applyNumberFormat="1" applyFont="1" applyFill="1" applyBorder="1" applyAlignment="1">
      <alignment horizontal="center" vertical="center"/>
    </xf>
    <xf numFmtId="0" fontId="26" fillId="31" borderId="14" xfId="0" applyNumberFormat="1" applyFont="1" applyFill="1" applyBorder="1" applyAlignment="1">
      <alignment horizontal="center" vertical="center" wrapText="1"/>
    </xf>
    <xf numFmtId="173" fontId="24" fillId="25" borderId="14" xfId="69" applyNumberFormat="1" applyFont="1" applyFill="1" applyBorder="1" applyAlignment="1">
      <alignment horizontal="center" vertical="center"/>
      <protection/>
    </xf>
    <xf numFmtId="49" fontId="24" fillId="0" borderId="14" xfId="69" applyNumberFormat="1" applyFont="1" applyFill="1" applyBorder="1" applyAlignment="1">
      <alignment horizontal="center" vertical="center"/>
      <protection/>
    </xf>
    <xf numFmtId="49" fontId="24" fillId="25" borderId="14" xfId="69" applyNumberFormat="1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 wrapText="1"/>
    </xf>
    <xf numFmtId="173" fontId="26" fillId="0" borderId="14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justify" vertical="center" wrapText="1"/>
    </xf>
    <xf numFmtId="0" fontId="23" fillId="3" borderId="14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66" applyFont="1" applyAlignment="1">
      <alignment horizontal="center" vertical="center"/>
      <protection/>
    </xf>
    <xf numFmtId="0" fontId="38" fillId="0" borderId="0" xfId="66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66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center" wrapText="1"/>
    </xf>
    <xf numFmtId="49" fontId="37" fillId="0" borderId="14" xfId="67" applyNumberFormat="1" applyFont="1" applyFill="1" applyBorder="1" applyAlignment="1">
      <alignment horizontal="center" wrapText="1"/>
      <protection/>
    </xf>
    <xf numFmtId="0" fontId="23" fillId="0" borderId="0" xfId="67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horizontal="justify" vertical="top" wrapText="1"/>
    </xf>
    <xf numFmtId="0" fontId="37" fillId="0" borderId="0" xfId="0" applyFont="1" applyAlignment="1">
      <alignment horizontal="left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3" fillId="0" borderId="0" xfId="67" applyFont="1" applyAlignment="1">
      <alignment horizontal="center" vertical="top" wrapText="1"/>
      <protection/>
    </xf>
    <xf numFmtId="0" fontId="38" fillId="0" borderId="0" xfId="67" applyFont="1" applyAlignment="1">
      <alignment horizontal="right"/>
      <protection/>
    </xf>
    <xf numFmtId="0" fontId="0" fillId="0" borderId="0" xfId="67" applyAlignment="1">
      <alignment horizontal="right"/>
      <protection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37" fillId="0" borderId="0" xfId="67" applyFont="1" applyAlignment="1">
      <alignment horizontal="right"/>
      <protection/>
    </xf>
    <xf numFmtId="0" fontId="39" fillId="0" borderId="0" xfId="67" applyFont="1" applyAlignment="1">
      <alignment horizontal="center" vertical="center"/>
      <protection/>
    </xf>
    <xf numFmtId="0" fontId="39" fillId="0" borderId="0" xfId="67" applyFont="1" applyAlignment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44" borderId="15" xfId="0" applyNumberFormat="1" applyFont="1" applyFill="1" applyBorder="1" applyAlignment="1">
      <alignment horizontal="center" vertical="center" wrapText="1"/>
    </xf>
    <xf numFmtId="49" fontId="22" fillId="44" borderId="33" xfId="0" applyNumberFormat="1" applyFont="1" applyFill="1" applyBorder="1" applyAlignment="1">
      <alignment horizontal="center" vertical="center" wrapText="1"/>
    </xf>
    <xf numFmtId="49" fontId="22" fillId="44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23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center"/>
      <protection/>
    </xf>
    <xf numFmtId="0" fontId="37" fillId="0" borderId="0" xfId="65" applyFont="1" applyAlignment="1">
      <alignment horizontal="center" vertical="center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8" fillId="0" borderId="15" xfId="65" applyFont="1" applyBorder="1" applyAlignment="1">
      <alignment horizontal="center" vertical="center" wrapText="1"/>
      <protection/>
    </xf>
    <xf numFmtId="0" fontId="38" fillId="0" borderId="33" xfId="65" applyFont="1" applyBorder="1" applyAlignment="1">
      <alignment horizontal="center" vertical="center" wrapText="1"/>
      <protection/>
    </xf>
    <xf numFmtId="0" fontId="38" fillId="0" borderId="16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left" vertical="center" wrapText="1"/>
      <protection/>
    </xf>
    <xf numFmtId="0" fontId="38" fillId="0" borderId="15" xfId="65" applyFont="1" applyBorder="1" applyAlignment="1">
      <alignment horizontal="center" vertical="center"/>
      <protection/>
    </xf>
    <xf numFmtId="0" fontId="38" fillId="0" borderId="33" xfId="65" applyFont="1" applyBorder="1" applyAlignment="1">
      <alignment horizontal="center" vertical="center"/>
      <protection/>
    </xf>
    <xf numFmtId="0" fontId="38" fillId="0" borderId="16" xfId="65" applyFont="1" applyBorder="1" applyAlignment="1">
      <alignment horizontal="center" vertical="center"/>
      <protection/>
    </xf>
    <xf numFmtId="0" fontId="37" fillId="0" borderId="0" xfId="65" applyFont="1" applyAlignment="1">
      <alignment horizontal="left" vertical="center"/>
      <protection/>
    </xf>
    <xf numFmtId="0" fontId="24" fillId="0" borderId="19" xfId="0" applyFont="1" applyBorder="1" applyAlignment="1">
      <alignment horizontal="center" vertical="center"/>
    </xf>
    <xf numFmtId="0" fontId="24" fillId="46" borderId="19" xfId="0" applyFont="1" applyFill="1" applyBorder="1" applyAlignment="1">
      <alignment horizontal="center" vertical="center"/>
    </xf>
    <xf numFmtId="0" fontId="24" fillId="46" borderId="14" xfId="0" applyFont="1" applyFill="1" applyBorder="1" applyAlignment="1">
      <alignment horizontal="left" vertical="top" wrapText="1"/>
    </xf>
    <xf numFmtId="0" fontId="24" fillId="46" borderId="14" xfId="0" applyNumberFormat="1" applyFont="1" applyFill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Бюджет2014_Поныри" xfId="65"/>
    <cellStyle name="Обычный_Бюджет2014_Рыльск(уточнение 8)" xfId="66"/>
    <cellStyle name="Обычный_Бюджет2014_Рыльск(уточнение 8) 2" xfId="67"/>
    <cellStyle name="Обычный_прил (1 23 12 2008)" xfId="68"/>
    <cellStyle name="Обычный_прил 1 по новой БК" xfId="69"/>
    <cellStyle name="Обычный_Прил.1,2,3-2009" xfId="70"/>
    <cellStyle name="Обычный_Прил.1,2,3-2009_Бюджет2014_Рыльск(уточнение 8)" xfId="71"/>
    <cellStyle name="Обычный_Прил.7,8 Расходы_2009" xfId="72"/>
    <cellStyle name="Обычный_прил3" xfId="73"/>
    <cellStyle name="Обычный_прил3 (2)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75" zoomScaleNormal="75" zoomScaleSheetLayoutView="75" zoomScalePageLayoutView="0" workbookViewId="0" topLeftCell="A1">
      <selection activeCell="B15" sqref="B15"/>
    </sheetView>
  </sheetViews>
  <sheetFormatPr defaultColWidth="9.140625" defaultRowHeight="15"/>
  <cols>
    <col min="1" max="1" width="39.57421875" style="87" customWidth="1"/>
    <col min="2" max="2" width="57.8515625" style="88" customWidth="1"/>
    <col min="3" max="3" width="18.7109375" style="89" customWidth="1"/>
    <col min="4" max="16384" width="9.140625" style="86" customWidth="1"/>
  </cols>
  <sheetData>
    <row r="1" spans="2:3" s="73" customFormat="1" ht="15">
      <c r="B1" s="709" t="s">
        <v>29</v>
      </c>
      <c r="C1" s="710"/>
    </row>
    <row r="2" spans="1:6" s="64" customFormat="1" ht="15.75" customHeight="1">
      <c r="A2" s="711" t="s">
        <v>539</v>
      </c>
      <c r="B2" s="711"/>
      <c r="C2" s="711"/>
      <c r="D2" s="76"/>
      <c r="E2" s="76"/>
      <c r="F2" s="76"/>
    </row>
    <row r="3" spans="1:6" s="64" customFormat="1" ht="15.75" customHeight="1">
      <c r="A3" s="711" t="s">
        <v>580</v>
      </c>
      <c r="B3" s="711"/>
      <c r="C3" s="711"/>
      <c r="D3" s="76"/>
      <c r="E3" s="76"/>
      <c r="F3" s="76"/>
    </row>
    <row r="4" spans="1:6" s="65" customFormat="1" ht="16.5" customHeight="1">
      <c r="A4" s="707" t="s">
        <v>540</v>
      </c>
      <c r="B4" s="707"/>
      <c r="C4" s="707"/>
      <c r="D4" s="77"/>
      <c r="E4" s="77"/>
      <c r="F4" s="77"/>
    </row>
    <row r="5" spans="1:6" s="65" customFormat="1" ht="16.5" customHeight="1">
      <c r="A5" s="707" t="s">
        <v>515</v>
      </c>
      <c r="B5" s="707"/>
      <c r="C5" s="707"/>
      <c r="D5" s="77"/>
      <c r="E5" s="77"/>
      <c r="F5" s="77"/>
    </row>
    <row r="6" spans="1:3" s="75" customFormat="1" ht="15.75">
      <c r="A6" s="72"/>
      <c r="B6" s="80" t="s">
        <v>591</v>
      </c>
      <c r="C6" s="80"/>
    </row>
    <row r="7" spans="1:3" s="75" customFormat="1" ht="15.75">
      <c r="A7" s="72"/>
      <c r="B7" s="84"/>
      <c r="C7" s="74"/>
    </row>
    <row r="8" spans="1:3" s="90" customFormat="1" ht="18.75">
      <c r="A8" s="708" t="s">
        <v>30</v>
      </c>
      <c r="B8" s="708"/>
      <c r="C8" s="708"/>
    </row>
    <row r="9" spans="1:3" s="90" customFormat="1" ht="18.75">
      <c r="A9" s="708" t="s">
        <v>541</v>
      </c>
      <c r="B9" s="708"/>
      <c r="C9" s="708"/>
    </row>
    <row r="10" spans="1:3" s="90" customFormat="1" ht="18.75">
      <c r="A10" s="78"/>
      <c r="B10" s="81"/>
      <c r="C10" s="91"/>
    </row>
    <row r="11" spans="1:3" s="90" customFormat="1" ht="18.75">
      <c r="A11" s="78"/>
      <c r="C11" s="91" t="s">
        <v>278</v>
      </c>
    </row>
    <row r="12" spans="1:3" s="94" customFormat="1" ht="54" customHeight="1">
      <c r="A12" s="92" t="s">
        <v>148</v>
      </c>
      <c r="B12" s="92" t="s">
        <v>217</v>
      </c>
      <c r="C12" s="93" t="s">
        <v>276</v>
      </c>
    </row>
    <row r="13" spans="1:3" s="94" customFormat="1" ht="56.25">
      <c r="A13" s="95" t="s">
        <v>31</v>
      </c>
      <c r="B13" s="96" t="s">
        <v>32</v>
      </c>
      <c r="C13" s="691">
        <f>C14+C19</f>
        <v>165668.6799999997</v>
      </c>
    </row>
    <row r="14" spans="1:3" s="94" customFormat="1" ht="37.5">
      <c r="A14" s="98" t="s">
        <v>33</v>
      </c>
      <c r="B14" s="99" t="s">
        <v>34</v>
      </c>
      <c r="C14" s="691">
        <f>+C15+C17</f>
        <v>0</v>
      </c>
    </row>
    <row r="15" spans="1:3" s="94" customFormat="1" ht="56.25">
      <c r="A15" s="100" t="s">
        <v>35</v>
      </c>
      <c r="B15" s="101" t="s">
        <v>36</v>
      </c>
      <c r="C15" s="691">
        <f>C16</f>
        <v>0</v>
      </c>
    </row>
    <row r="16" spans="1:3" s="94" customFormat="1" ht="75">
      <c r="A16" s="100" t="s">
        <v>53</v>
      </c>
      <c r="B16" s="101" t="s">
        <v>54</v>
      </c>
      <c r="C16" s="690">
        <v>0</v>
      </c>
    </row>
    <row r="17" spans="1:3" s="94" customFormat="1" ht="75" hidden="1">
      <c r="A17" s="100" t="s">
        <v>37</v>
      </c>
      <c r="B17" s="101" t="s">
        <v>38</v>
      </c>
      <c r="C17" s="97">
        <f>C18</f>
        <v>0</v>
      </c>
    </row>
    <row r="18" spans="1:3" s="94" customFormat="1" ht="75" hidden="1">
      <c r="A18" s="100" t="s">
        <v>55</v>
      </c>
      <c r="B18" s="101" t="s">
        <v>56</v>
      </c>
      <c r="C18" s="102"/>
    </row>
    <row r="19" spans="1:3" s="94" customFormat="1" ht="37.5">
      <c r="A19" s="98" t="s">
        <v>39</v>
      </c>
      <c r="B19" s="99" t="s">
        <v>40</v>
      </c>
      <c r="C19" s="691">
        <f>C20+C24</f>
        <v>165668.6799999997</v>
      </c>
    </row>
    <row r="20" spans="1:3" s="94" customFormat="1" ht="18.75">
      <c r="A20" s="100" t="s">
        <v>41</v>
      </c>
      <c r="B20" s="101" t="s">
        <v>42</v>
      </c>
      <c r="C20" s="699" t="str">
        <f>C21</f>
        <v>-4556255,92</v>
      </c>
    </row>
    <row r="21" spans="1:3" s="94" customFormat="1" ht="37.5">
      <c r="A21" s="100" t="s">
        <v>43</v>
      </c>
      <c r="B21" s="101" t="s">
        <v>44</v>
      </c>
      <c r="C21" s="699" t="str">
        <f>C22</f>
        <v>-4556255,92</v>
      </c>
    </row>
    <row r="22" spans="1:3" s="94" customFormat="1" ht="40.5" customHeight="1">
      <c r="A22" s="100" t="s">
        <v>45</v>
      </c>
      <c r="B22" s="101" t="s">
        <v>46</v>
      </c>
      <c r="C22" s="699" t="str">
        <f>C23</f>
        <v>-4556255,92</v>
      </c>
    </row>
    <row r="23" spans="1:3" s="94" customFormat="1" ht="37.5">
      <c r="A23" s="100" t="s">
        <v>57</v>
      </c>
      <c r="B23" s="101" t="s">
        <v>60</v>
      </c>
      <c r="C23" s="700" t="s">
        <v>589</v>
      </c>
    </row>
    <row r="24" spans="1:3" s="94" customFormat="1" ht="18.75">
      <c r="A24" s="100" t="s">
        <v>47</v>
      </c>
      <c r="B24" s="101" t="s">
        <v>48</v>
      </c>
      <c r="C24" s="701" t="str">
        <f>C25</f>
        <v>4721924,60</v>
      </c>
    </row>
    <row r="25" spans="1:3" s="94" customFormat="1" ht="37.5">
      <c r="A25" s="100" t="s">
        <v>49</v>
      </c>
      <c r="B25" s="101" t="s">
        <v>50</v>
      </c>
      <c r="C25" s="701" t="str">
        <f>C26</f>
        <v>4721924,60</v>
      </c>
    </row>
    <row r="26" spans="1:3" s="94" customFormat="1" ht="37.5" customHeight="1">
      <c r="A26" s="100" t="s">
        <v>51</v>
      </c>
      <c r="B26" s="101" t="s">
        <v>52</v>
      </c>
      <c r="C26" s="701" t="str">
        <f>C27</f>
        <v>4721924,60</v>
      </c>
    </row>
    <row r="27" spans="1:3" s="94" customFormat="1" ht="37.5">
      <c r="A27" s="100" t="s">
        <v>58</v>
      </c>
      <c r="B27" s="101" t="s">
        <v>59</v>
      </c>
      <c r="C27" s="700" t="s">
        <v>590</v>
      </c>
    </row>
    <row r="28" spans="1:3" s="94" customFormat="1" ht="37.5">
      <c r="A28" s="660"/>
      <c r="B28" s="661" t="s">
        <v>507</v>
      </c>
      <c r="C28" s="692">
        <f>SUM(C13)</f>
        <v>165668.6799999997</v>
      </c>
    </row>
    <row r="29" spans="1:3" s="94" customFormat="1" ht="18.75">
      <c r="A29" s="103"/>
      <c r="B29" s="104"/>
      <c r="C29" s="105"/>
    </row>
    <row r="30" spans="1:3" s="94" customFormat="1" ht="18.75">
      <c r="A30" s="103"/>
      <c r="B30" s="104"/>
      <c r="C30" s="105"/>
    </row>
    <row r="31" spans="1:3" s="94" customFormat="1" ht="18.75">
      <c r="A31" s="103"/>
      <c r="B31" s="662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104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47"/>
  <sheetViews>
    <sheetView view="pageBreakPreview" zoomScaleNormal="70" zoomScaleSheetLayoutView="100" zoomScalePageLayoutView="0" workbookViewId="0" topLeftCell="A10">
      <selection activeCell="F71" sqref="F71"/>
    </sheetView>
  </sheetViews>
  <sheetFormatPr defaultColWidth="9.140625" defaultRowHeight="15"/>
  <cols>
    <col min="1" max="1" width="57.421875" style="6" customWidth="1"/>
    <col min="2" max="2" width="6.00390625" style="6" customWidth="1"/>
    <col min="3" max="3" width="6.421875" style="10" customWidth="1"/>
    <col min="4" max="4" width="6.57421875" style="11" customWidth="1"/>
    <col min="5" max="5" width="6.00390625" style="4" customWidth="1"/>
    <col min="6" max="6" width="7.421875" style="5" customWidth="1"/>
    <col min="7" max="7" width="5.7109375" style="10" customWidth="1"/>
    <col min="8" max="8" width="10.57421875" style="12" customWidth="1"/>
    <col min="9" max="9" width="10.14062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711" t="s">
        <v>277</v>
      </c>
      <c r="B1" s="711"/>
      <c r="C1" s="711"/>
      <c r="D1" s="711"/>
      <c r="E1" s="711"/>
      <c r="F1" s="711"/>
      <c r="G1" s="711"/>
      <c r="H1" s="711"/>
    </row>
    <row r="2" spans="1:8" s="64" customFormat="1" ht="15.75" customHeight="1">
      <c r="A2" s="711" t="s">
        <v>501</v>
      </c>
      <c r="B2" s="711"/>
      <c r="C2" s="711"/>
      <c r="D2" s="711"/>
      <c r="E2" s="711"/>
      <c r="F2" s="711"/>
      <c r="G2" s="711"/>
      <c r="H2" s="711"/>
    </row>
    <row r="3" spans="1:8" s="64" customFormat="1" ht="15.75" customHeight="1">
      <c r="A3" s="711" t="s">
        <v>510</v>
      </c>
      <c r="B3" s="711"/>
      <c r="C3" s="711"/>
      <c r="D3" s="711"/>
      <c r="E3" s="711"/>
      <c r="F3" s="711"/>
      <c r="G3" s="711"/>
      <c r="H3" s="711"/>
    </row>
    <row r="4" spans="1:8" s="65" customFormat="1" ht="16.5" customHeight="1">
      <c r="A4" s="707" t="s">
        <v>502</v>
      </c>
      <c r="B4" s="707"/>
      <c r="C4" s="707"/>
      <c r="D4" s="707"/>
      <c r="E4" s="707"/>
      <c r="F4" s="707"/>
      <c r="G4" s="707"/>
      <c r="H4" s="707"/>
    </row>
    <row r="5" spans="1:8" s="65" customFormat="1" ht="16.5" customHeight="1">
      <c r="A5" s="707" t="s">
        <v>441</v>
      </c>
      <c r="B5" s="707"/>
      <c r="C5" s="707"/>
      <c r="D5" s="707"/>
      <c r="E5" s="707"/>
      <c r="F5" s="707"/>
      <c r="G5" s="707"/>
      <c r="H5" s="707"/>
    </row>
    <row r="6" spans="1:7" s="65" customFormat="1" ht="16.5" customHeight="1">
      <c r="A6" s="731"/>
      <c r="B6" s="731"/>
      <c r="C6" s="731"/>
      <c r="D6" s="731"/>
      <c r="E6" s="731"/>
      <c r="F6" s="731"/>
      <c r="G6" s="731"/>
    </row>
    <row r="7" spans="1:7" s="65" customFormat="1" ht="16.5" customHeight="1">
      <c r="A7" s="731"/>
      <c r="B7" s="731"/>
      <c r="C7" s="731"/>
      <c r="D7" s="731"/>
      <c r="E7" s="731"/>
      <c r="F7" s="731"/>
      <c r="G7" s="731"/>
    </row>
    <row r="8" spans="1:8" s="65" customFormat="1" ht="66" customHeight="1">
      <c r="A8" s="730" t="s">
        <v>480</v>
      </c>
      <c r="B8" s="730"/>
      <c r="C8" s="730"/>
      <c r="D8" s="730"/>
      <c r="E8" s="730"/>
      <c r="F8" s="730"/>
      <c r="G8" s="730"/>
      <c r="H8" s="730"/>
    </row>
    <row r="9" spans="1:8" s="2" customFormat="1" ht="18">
      <c r="A9" s="69"/>
      <c r="B9" s="69"/>
      <c r="C9" s="70"/>
      <c r="D9" s="70"/>
      <c r="E9" s="70"/>
      <c r="F9" s="70"/>
      <c r="G9" s="71"/>
      <c r="H9" s="71" t="s">
        <v>215</v>
      </c>
    </row>
    <row r="10" spans="1:38" s="20" customFormat="1" ht="54" customHeight="1">
      <c r="A10" s="8" t="s">
        <v>217</v>
      </c>
      <c r="B10" s="272" t="s">
        <v>165</v>
      </c>
      <c r="C10" s="9" t="s">
        <v>161</v>
      </c>
      <c r="D10" s="14" t="s">
        <v>162</v>
      </c>
      <c r="E10" s="15" t="s">
        <v>216</v>
      </c>
      <c r="F10" s="16"/>
      <c r="G10" s="17" t="s">
        <v>163</v>
      </c>
      <c r="H10" s="18" t="s">
        <v>276</v>
      </c>
      <c r="I10" s="18" t="s">
        <v>275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77" t="s">
        <v>170</v>
      </c>
      <c r="B11" s="30"/>
      <c r="C11" s="31"/>
      <c r="D11" s="32"/>
      <c r="E11" s="33"/>
      <c r="F11" s="34"/>
      <c r="G11" s="35"/>
      <c r="H11" s="36">
        <f>SUM(H13,H47,H54,H65,H75,H83,H89,H99,H105,H111)</f>
        <v>824.5</v>
      </c>
      <c r="I11" s="36">
        <f>SUM(I13,I47,I54,I65,I75,I83,I89,I99,I105,I111)</f>
        <v>557.5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9" t="s">
        <v>451</v>
      </c>
      <c r="B12" s="316" t="s">
        <v>166</v>
      </c>
      <c r="C12" s="317"/>
      <c r="D12" s="318"/>
      <c r="E12" s="319"/>
      <c r="F12" s="320"/>
      <c r="G12" s="321"/>
      <c r="H12" s="322">
        <f>SUM(H11)</f>
        <v>824.5</v>
      </c>
      <c r="I12" s="322">
        <f>SUM(I11)</f>
        <v>557.5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80" t="s">
        <v>171</v>
      </c>
      <c r="B13" s="323" t="s">
        <v>166</v>
      </c>
      <c r="C13" s="324" t="s">
        <v>167</v>
      </c>
      <c r="D13" s="325"/>
      <c r="E13" s="326"/>
      <c r="F13" s="327"/>
      <c r="G13" s="328"/>
      <c r="H13" s="329">
        <f>H14+H19+H29+H34</f>
        <v>505.8</v>
      </c>
      <c r="I13" s="329">
        <f>I14+I19+I29+I34</f>
        <v>314.7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81" t="s">
        <v>172</v>
      </c>
      <c r="B14" s="330" t="s">
        <v>166</v>
      </c>
      <c r="C14" s="331" t="s">
        <v>167</v>
      </c>
      <c r="D14" s="332" t="s">
        <v>168</v>
      </c>
      <c r="E14" s="333"/>
      <c r="F14" s="334"/>
      <c r="G14" s="335"/>
      <c r="H14" s="336">
        <f aca="true" t="shared" si="0" ref="H14:I17">+H15</f>
        <v>120</v>
      </c>
      <c r="I14" s="336">
        <f t="shared" si="0"/>
        <v>90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282" t="s">
        <v>250</v>
      </c>
      <c r="B15" s="337" t="s">
        <v>166</v>
      </c>
      <c r="C15" s="338" t="s">
        <v>167</v>
      </c>
      <c r="D15" s="339" t="s">
        <v>168</v>
      </c>
      <c r="E15" s="340" t="s">
        <v>249</v>
      </c>
      <c r="F15" s="341" t="s">
        <v>219</v>
      </c>
      <c r="G15" s="342"/>
      <c r="H15" s="343">
        <f t="shared" si="0"/>
        <v>120</v>
      </c>
      <c r="I15" s="343">
        <f t="shared" si="0"/>
        <v>90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283" t="s">
        <v>252</v>
      </c>
      <c r="B16" s="344" t="s">
        <v>166</v>
      </c>
      <c r="C16" s="345" t="s">
        <v>167</v>
      </c>
      <c r="D16" s="346" t="s">
        <v>168</v>
      </c>
      <c r="E16" s="347" t="s">
        <v>251</v>
      </c>
      <c r="F16" s="348" t="s">
        <v>219</v>
      </c>
      <c r="G16" s="349"/>
      <c r="H16" s="350">
        <f t="shared" si="0"/>
        <v>120</v>
      </c>
      <c r="I16" s="350">
        <f t="shared" si="0"/>
        <v>90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284" t="s">
        <v>226</v>
      </c>
      <c r="B17" s="351" t="s">
        <v>166</v>
      </c>
      <c r="C17" s="352" t="s">
        <v>167</v>
      </c>
      <c r="D17" s="353" t="s">
        <v>168</v>
      </c>
      <c r="E17" s="354" t="s">
        <v>251</v>
      </c>
      <c r="F17" s="355" t="s">
        <v>225</v>
      </c>
      <c r="G17" s="356"/>
      <c r="H17" s="357">
        <f t="shared" si="0"/>
        <v>120</v>
      </c>
      <c r="I17" s="357">
        <f t="shared" si="0"/>
        <v>90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8.75">
      <c r="A18" s="135" t="s">
        <v>174</v>
      </c>
      <c r="B18" s="358" t="s">
        <v>166</v>
      </c>
      <c r="C18" s="359" t="s">
        <v>167</v>
      </c>
      <c r="D18" s="360" t="s">
        <v>168</v>
      </c>
      <c r="E18" s="361" t="s">
        <v>251</v>
      </c>
      <c r="F18" s="362" t="s">
        <v>225</v>
      </c>
      <c r="G18" s="363" t="s">
        <v>169</v>
      </c>
      <c r="H18" s="364">
        <v>120</v>
      </c>
      <c r="I18" s="364">
        <v>90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81" t="s">
        <v>181</v>
      </c>
      <c r="B19" s="330" t="s">
        <v>166</v>
      </c>
      <c r="C19" s="331" t="s">
        <v>167</v>
      </c>
      <c r="D19" s="331" t="s">
        <v>173</v>
      </c>
      <c r="E19" s="332"/>
      <c r="F19" s="335"/>
      <c r="G19" s="331"/>
      <c r="H19" s="336">
        <f>SUM(H20,H24)</f>
        <v>146</v>
      </c>
      <c r="I19" s="336">
        <f>SUM(I20,I24)</f>
        <v>82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8.75" hidden="1">
      <c r="A20" s="282" t="s">
        <v>481</v>
      </c>
      <c r="B20" s="337" t="s">
        <v>166</v>
      </c>
      <c r="C20" s="338" t="s">
        <v>167</v>
      </c>
      <c r="D20" s="339" t="s">
        <v>173</v>
      </c>
      <c r="E20" s="365" t="s">
        <v>185</v>
      </c>
      <c r="F20" s="366" t="s">
        <v>219</v>
      </c>
      <c r="G20" s="342"/>
      <c r="H20" s="343">
        <f>+H21</f>
        <v>0</v>
      </c>
      <c r="I20" s="343">
        <f>+I21</f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110.25" hidden="1">
      <c r="A21" s="285" t="s">
        <v>482</v>
      </c>
      <c r="B21" s="367" t="s">
        <v>166</v>
      </c>
      <c r="C21" s="345" t="s">
        <v>167</v>
      </c>
      <c r="D21" s="346" t="s">
        <v>173</v>
      </c>
      <c r="E21" s="347" t="s">
        <v>242</v>
      </c>
      <c r="F21" s="348" t="s">
        <v>219</v>
      </c>
      <c r="G21" s="349"/>
      <c r="H21" s="350">
        <f>SUM(H22)</f>
        <v>0</v>
      </c>
      <c r="I21" s="350">
        <f>SUM(I22)</f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 hidden="1">
      <c r="A22" s="284" t="s">
        <v>244</v>
      </c>
      <c r="B22" s="351" t="s">
        <v>166</v>
      </c>
      <c r="C22" s="352" t="s">
        <v>167</v>
      </c>
      <c r="D22" s="353" t="s">
        <v>173</v>
      </c>
      <c r="E22" s="354" t="s">
        <v>242</v>
      </c>
      <c r="F22" s="355" t="s">
        <v>243</v>
      </c>
      <c r="G22" s="356"/>
      <c r="H22" s="357">
        <f>SUM(H23)</f>
        <v>0</v>
      </c>
      <c r="I22" s="357">
        <f>SUM(I23)</f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6" customFormat="1" ht="31.5" hidden="1">
      <c r="A23" s="286" t="s">
        <v>175</v>
      </c>
      <c r="B23" s="368" t="s">
        <v>166</v>
      </c>
      <c r="C23" s="369" t="s">
        <v>167</v>
      </c>
      <c r="D23" s="370" t="s">
        <v>173</v>
      </c>
      <c r="E23" s="371" t="s">
        <v>242</v>
      </c>
      <c r="F23" s="372" t="s">
        <v>243</v>
      </c>
      <c r="G23" s="373" t="s">
        <v>176</v>
      </c>
      <c r="H23" s="374">
        <v>0</v>
      </c>
      <c r="I23" s="374">
        <v>0</v>
      </c>
    </row>
    <row r="24" spans="1:38" s="42" customFormat="1" ht="31.5">
      <c r="A24" s="282" t="s">
        <v>254</v>
      </c>
      <c r="B24" s="337" t="s">
        <v>166</v>
      </c>
      <c r="C24" s="338" t="s">
        <v>167</v>
      </c>
      <c r="D24" s="339" t="s">
        <v>173</v>
      </c>
      <c r="E24" s="365" t="s">
        <v>253</v>
      </c>
      <c r="F24" s="366" t="s">
        <v>219</v>
      </c>
      <c r="G24" s="342"/>
      <c r="H24" s="343">
        <f>+H25</f>
        <v>146</v>
      </c>
      <c r="I24" s="343">
        <f>+I25</f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283" t="s">
        <v>256</v>
      </c>
      <c r="B25" s="344" t="s">
        <v>166</v>
      </c>
      <c r="C25" s="345" t="s">
        <v>167</v>
      </c>
      <c r="D25" s="346" t="s">
        <v>173</v>
      </c>
      <c r="E25" s="347" t="s">
        <v>255</v>
      </c>
      <c r="F25" s="348" t="s">
        <v>219</v>
      </c>
      <c r="G25" s="349"/>
      <c r="H25" s="350">
        <f>+H26</f>
        <v>146</v>
      </c>
      <c r="I25" s="350">
        <f>+I26</f>
        <v>82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284" t="s">
        <v>226</v>
      </c>
      <c r="B26" s="351" t="s">
        <v>166</v>
      </c>
      <c r="C26" s="352" t="s">
        <v>167</v>
      </c>
      <c r="D26" s="353" t="s">
        <v>173</v>
      </c>
      <c r="E26" s="354" t="s">
        <v>255</v>
      </c>
      <c r="F26" s="355" t="s">
        <v>225</v>
      </c>
      <c r="G26" s="356"/>
      <c r="H26" s="357">
        <f>SUM(H27:H28)</f>
        <v>146</v>
      </c>
      <c r="I26" s="357">
        <f>SUM(I27:I28)</f>
        <v>82</v>
      </c>
    </row>
    <row r="27" spans="1:9" s="41" customFormat="1" ht="78.75">
      <c r="A27" s="287" t="s">
        <v>174</v>
      </c>
      <c r="B27" s="358" t="s">
        <v>166</v>
      </c>
      <c r="C27" s="375" t="s">
        <v>167</v>
      </c>
      <c r="D27" s="360" t="s">
        <v>173</v>
      </c>
      <c r="E27" s="361" t="s">
        <v>255</v>
      </c>
      <c r="F27" s="362" t="s">
        <v>225</v>
      </c>
      <c r="G27" s="363" t="s">
        <v>169</v>
      </c>
      <c r="H27" s="364">
        <v>145</v>
      </c>
      <c r="I27" s="364">
        <v>81</v>
      </c>
    </row>
    <row r="28" spans="1:9" s="41" customFormat="1" ht="19.5">
      <c r="A28" s="287" t="s">
        <v>177</v>
      </c>
      <c r="B28" s="358" t="s">
        <v>166</v>
      </c>
      <c r="C28" s="375" t="s">
        <v>167</v>
      </c>
      <c r="D28" s="360" t="s">
        <v>173</v>
      </c>
      <c r="E28" s="361" t="s">
        <v>255</v>
      </c>
      <c r="F28" s="362" t="s">
        <v>225</v>
      </c>
      <c r="G28" s="363" t="s">
        <v>178</v>
      </c>
      <c r="H28" s="364">
        <v>1</v>
      </c>
      <c r="I28" s="364">
        <v>1</v>
      </c>
    </row>
    <row r="29" spans="1:9" s="37" customFormat="1" ht="18.75" hidden="1">
      <c r="A29" s="288" t="s">
        <v>179</v>
      </c>
      <c r="B29" s="330" t="s">
        <v>166</v>
      </c>
      <c r="C29" s="335" t="s">
        <v>167</v>
      </c>
      <c r="D29" s="331" t="s">
        <v>180</v>
      </c>
      <c r="E29" s="333"/>
      <c r="F29" s="334"/>
      <c r="G29" s="376"/>
      <c r="H29" s="336">
        <f>H30</f>
        <v>0</v>
      </c>
      <c r="I29" s="336">
        <f>I30</f>
        <v>0</v>
      </c>
    </row>
    <row r="30" spans="1:9" s="37" customFormat="1" ht="31.5" hidden="1">
      <c r="A30" s="289" t="s">
        <v>263</v>
      </c>
      <c r="B30" s="377" t="s">
        <v>166</v>
      </c>
      <c r="C30" s="378" t="s">
        <v>167</v>
      </c>
      <c r="D30" s="379" t="s">
        <v>180</v>
      </c>
      <c r="E30" s="380" t="s">
        <v>262</v>
      </c>
      <c r="F30" s="381" t="s">
        <v>219</v>
      </c>
      <c r="G30" s="382"/>
      <c r="H30" s="383">
        <f>H31</f>
        <v>0</v>
      </c>
      <c r="I30" s="383">
        <f>I31</f>
        <v>0</v>
      </c>
    </row>
    <row r="31" spans="1:38" s="42" customFormat="1" ht="19.5" hidden="1">
      <c r="A31" s="283" t="s">
        <v>269</v>
      </c>
      <c r="B31" s="344" t="s">
        <v>166</v>
      </c>
      <c r="C31" s="345" t="s">
        <v>167</v>
      </c>
      <c r="D31" s="346" t="s">
        <v>180</v>
      </c>
      <c r="E31" s="384" t="s">
        <v>268</v>
      </c>
      <c r="F31" s="385" t="s">
        <v>219</v>
      </c>
      <c r="G31" s="349"/>
      <c r="H31" s="350">
        <f>+H32</f>
        <v>0</v>
      </c>
      <c r="I31" s="350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284" t="s">
        <v>271</v>
      </c>
      <c r="B32" s="351" t="s">
        <v>166</v>
      </c>
      <c r="C32" s="352" t="s">
        <v>167</v>
      </c>
      <c r="D32" s="353" t="s">
        <v>180</v>
      </c>
      <c r="E32" s="386" t="s">
        <v>268</v>
      </c>
      <c r="F32" s="387" t="s">
        <v>270</v>
      </c>
      <c r="G32" s="356"/>
      <c r="H32" s="357">
        <f>+H33</f>
        <v>0</v>
      </c>
      <c r="I32" s="357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31.5" hidden="1">
      <c r="A33" s="290" t="s">
        <v>175</v>
      </c>
      <c r="B33" s="388" t="s">
        <v>166</v>
      </c>
      <c r="C33" s="359" t="s">
        <v>167</v>
      </c>
      <c r="D33" s="359" t="s">
        <v>180</v>
      </c>
      <c r="E33" s="389" t="s">
        <v>268</v>
      </c>
      <c r="F33" s="390" t="s">
        <v>270</v>
      </c>
      <c r="G33" s="359" t="s">
        <v>176</v>
      </c>
      <c r="H33" s="391"/>
      <c r="I33" s="391"/>
    </row>
    <row r="34" spans="1:9" s="27" customFormat="1" ht="18.75">
      <c r="A34" s="281" t="s">
        <v>182</v>
      </c>
      <c r="B34" s="330" t="s">
        <v>166</v>
      </c>
      <c r="C34" s="331" t="s">
        <v>167</v>
      </c>
      <c r="D34" s="332" t="s">
        <v>183</v>
      </c>
      <c r="E34" s="392"/>
      <c r="F34" s="393"/>
      <c r="G34" s="335"/>
      <c r="H34" s="336">
        <f>SUM(H35,H39)</f>
        <v>239.8</v>
      </c>
      <c r="I34" s="336">
        <f>SUM(I35,I39)</f>
        <v>142.7</v>
      </c>
    </row>
    <row r="35" spans="1:9" s="43" customFormat="1" ht="31.5">
      <c r="A35" s="291" t="s">
        <v>258</v>
      </c>
      <c r="B35" s="394" t="s">
        <v>166</v>
      </c>
      <c r="C35" s="378" t="s">
        <v>167</v>
      </c>
      <c r="D35" s="395">
        <v>13</v>
      </c>
      <c r="E35" s="396" t="s">
        <v>257</v>
      </c>
      <c r="F35" s="397" t="s">
        <v>219</v>
      </c>
      <c r="G35" s="398"/>
      <c r="H35" s="399">
        <f>+H36</f>
        <v>22</v>
      </c>
      <c r="I35" s="399">
        <f>+I36</f>
        <v>20.7</v>
      </c>
    </row>
    <row r="36" spans="1:9" s="27" customFormat="1" ht="31.5">
      <c r="A36" s="292" t="s">
        <v>454</v>
      </c>
      <c r="B36" s="400" t="s">
        <v>166</v>
      </c>
      <c r="C36" s="401" t="s">
        <v>167</v>
      </c>
      <c r="D36" s="402">
        <v>13</v>
      </c>
      <c r="E36" s="403" t="s">
        <v>259</v>
      </c>
      <c r="F36" s="404" t="s">
        <v>219</v>
      </c>
      <c r="G36" s="401"/>
      <c r="H36" s="405">
        <f>H37</f>
        <v>22</v>
      </c>
      <c r="I36" s="405">
        <f>I37</f>
        <v>20.7</v>
      </c>
    </row>
    <row r="37" spans="1:9" s="27" customFormat="1" ht="31.5">
      <c r="A37" s="293" t="s">
        <v>261</v>
      </c>
      <c r="B37" s="406" t="s">
        <v>166</v>
      </c>
      <c r="C37" s="407" t="s">
        <v>167</v>
      </c>
      <c r="D37" s="408">
        <v>13</v>
      </c>
      <c r="E37" s="409" t="s">
        <v>259</v>
      </c>
      <c r="F37" s="410" t="s">
        <v>260</v>
      </c>
      <c r="G37" s="411"/>
      <c r="H37" s="412">
        <f>H38</f>
        <v>22</v>
      </c>
      <c r="I37" s="412">
        <f>I38</f>
        <v>20.7</v>
      </c>
    </row>
    <row r="38" spans="1:9" s="27" customFormat="1" ht="31.5">
      <c r="A38" s="294" t="s">
        <v>175</v>
      </c>
      <c r="B38" s="358" t="s">
        <v>166</v>
      </c>
      <c r="C38" s="413" t="s">
        <v>167</v>
      </c>
      <c r="D38" s="414">
        <v>13</v>
      </c>
      <c r="E38" s="415" t="s">
        <v>259</v>
      </c>
      <c r="F38" s="416" t="s">
        <v>260</v>
      </c>
      <c r="G38" s="417" t="s">
        <v>176</v>
      </c>
      <c r="H38" s="418">
        <v>22</v>
      </c>
      <c r="I38" s="418">
        <v>20.7</v>
      </c>
    </row>
    <row r="39" spans="1:9" s="27" customFormat="1" ht="31.5">
      <c r="A39" s="295" t="s">
        <v>263</v>
      </c>
      <c r="B39" s="377" t="s">
        <v>166</v>
      </c>
      <c r="C39" s="419" t="s">
        <v>167</v>
      </c>
      <c r="D39" s="420" t="s">
        <v>183</v>
      </c>
      <c r="E39" s="421" t="s">
        <v>262</v>
      </c>
      <c r="F39" s="422" t="s">
        <v>219</v>
      </c>
      <c r="G39" s="419"/>
      <c r="H39" s="383">
        <f>+H40</f>
        <v>217.8</v>
      </c>
      <c r="I39" s="383">
        <f>+I40</f>
        <v>122</v>
      </c>
    </row>
    <row r="40" spans="1:9" s="27" customFormat="1" ht="31.5">
      <c r="A40" s="296" t="s">
        <v>265</v>
      </c>
      <c r="B40" s="423" t="s">
        <v>166</v>
      </c>
      <c r="C40" s="424" t="s">
        <v>167</v>
      </c>
      <c r="D40" s="424" t="s">
        <v>183</v>
      </c>
      <c r="E40" s="425" t="s">
        <v>264</v>
      </c>
      <c r="F40" s="404" t="s">
        <v>219</v>
      </c>
      <c r="G40" s="426"/>
      <c r="H40" s="405">
        <f>+H41+H45</f>
        <v>217.8</v>
      </c>
      <c r="I40" s="405">
        <f>+I41+I45</f>
        <v>122</v>
      </c>
    </row>
    <row r="41" spans="1:255" s="45" customFormat="1" ht="31.5">
      <c r="A41" s="297" t="s">
        <v>222</v>
      </c>
      <c r="B41" s="427" t="s">
        <v>166</v>
      </c>
      <c r="C41" s="428" t="s">
        <v>167</v>
      </c>
      <c r="D41" s="428">
        <v>13</v>
      </c>
      <c r="E41" s="429" t="s">
        <v>264</v>
      </c>
      <c r="F41" s="430" t="s">
        <v>221</v>
      </c>
      <c r="G41" s="428"/>
      <c r="H41" s="431">
        <f>SUM(H42:H44)</f>
        <v>217.8</v>
      </c>
      <c r="I41" s="431">
        <f>SUM(I42:I44)</f>
        <v>122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78.75">
      <c r="A42" s="138" t="s">
        <v>174</v>
      </c>
      <c r="B42" s="432" t="s">
        <v>166</v>
      </c>
      <c r="C42" s="433" t="s">
        <v>167</v>
      </c>
      <c r="D42" s="433">
        <v>13</v>
      </c>
      <c r="E42" s="415" t="s">
        <v>264</v>
      </c>
      <c r="F42" s="416" t="s">
        <v>221</v>
      </c>
      <c r="G42" s="433" t="s">
        <v>169</v>
      </c>
      <c r="H42" s="434">
        <v>217.8</v>
      </c>
      <c r="I42" s="434">
        <v>122</v>
      </c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31.5" hidden="1">
      <c r="A43" s="298" t="s">
        <v>175</v>
      </c>
      <c r="B43" s="435" t="s">
        <v>166</v>
      </c>
      <c r="C43" s="433" t="s">
        <v>167</v>
      </c>
      <c r="D43" s="433">
        <v>13</v>
      </c>
      <c r="E43" s="415" t="s">
        <v>264</v>
      </c>
      <c r="F43" s="416" t="s">
        <v>221</v>
      </c>
      <c r="G43" s="433" t="s">
        <v>176</v>
      </c>
      <c r="H43" s="436">
        <v>0</v>
      </c>
      <c r="I43" s="436">
        <v>0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19.5" hidden="1">
      <c r="A44" s="138" t="s">
        <v>177</v>
      </c>
      <c r="B44" s="437" t="s">
        <v>166</v>
      </c>
      <c r="C44" s="433" t="s">
        <v>167</v>
      </c>
      <c r="D44" s="433">
        <v>13</v>
      </c>
      <c r="E44" s="415" t="s">
        <v>264</v>
      </c>
      <c r="F44" s="416" t="s">
        <v>221</v>
      </c>
      <c r="G44" s="433" t="s">
        <v>178</v>
      </c>
      <c r="H44" s="434">
        <v>0</v>
      </c>
      <c r="I44" s="434">
        <v>0</v>
      </c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31.5" hidden="1">
      <c r="A45" s="297" t="s">
        <v>440</v>
      </c>
      <c r="B45" s="427" t="s">
        <v>166</v>
      </c>
      <c r="C45" s="438" t="s">
        <v>167</v>
      </c>
      <c r="D45" s="438">
        <v>13</v>
      </c>
      <c r="E45" s="439" t="s">
        <v>264</v>
      </c>
      <c r="F45" s="440" t="s">
        <v>438</v>
      </c>
      <c r="G45" s="441"/>
      <c r="H45" s="442">
        <f>SUM(H46)</f>
        <v>0</v>
      </c>
      <c r="I45" s="442">
        <f>SUM(I46)</f>
        <v>0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298" t="s">
        <v>175</v>
      </c>
      <c r="B46" s="435" t="s">
        <v>166</v>
      </c>
      <c r="C46" s="433" t="s">
        <v>167</v>
      </c>
      <c r="D46" s="433">
        <v>13</v>
      </c>
      <c r="E46" s="415" t="s">
        <v>264</v>
      </c>
      <c r="F46" s="416" t="s">
        <v>438</v>
      </c>
      <c r="G46" s="443" t="s">
        <v>176</v>
      </c>
      <c r="H46" s="434">
        <v>0</v>
      </c>
      <c r="I46" s="434"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9" s="27" customFormat="1" ht="18.75">
      <c r="A47" s="299" t="s">
        <v>186</v>
      </c>
      <c r="B47" s="444" t="s">
        <v>166</v>
      </c>
      <c r="C47" s="445" t="s">
        <v>168</v>
      </c>
      <c r="D47" s="446"/>
      <c r="E47" s="447"/>
      <c r="F47" s="448"/>
      <c r="G47" s="449"/>
      <c r="H47" s="329">
        <f>+H48</f>
        <v>70.1</v>
      </c>
      <c r="I47" s="329">
        <f>+I48</f>
        <v>67</v>
      </c>
    </row>
    <row r="48" spans="1:9" s="27" customFormat="1" ht="18.75">
      <c r="A48" s="300" t="s">
        <v>187</v>
      </c>
      <c r="B48" s="450" t="s">
        <v>166</v>
      </c>
      <c r="C48" s="451" t="s">
        <v>168</v>
      </c>
      <c r="D48" s="451" t="s">
        <v>188</v>
      </c>
      <c r="E48" s="452"/>
      <c r="F48" s="453"/>
      <c r="G48" s="451"/>
      <c r="H48" s="336">
        <f aca="true" t="shared" si="1" ref="H48:I50">H49</f>
        <v>70.1</v>
      </c>
      <c r="I48" s="336">
        <f t="shared" si="1"/>
        <v>67</v>
      </c>
    </row>
    <row r="49" spans="1:9" s="43" customFormat="1" ht="31.5">
      <c r="A49" s="295" t="s">
        <v>263</v>
      </c>
      <c r="B49" s="377" t="s">
        <v>166</v>
      </c>
      <c r="C49" s="419" t="s">
        <v>168</v>
      </c>
      <c r="D49" s="420" t="s">
        <v>188</v>
      </c>
      <c r="E49" s="421" t="s">
        <v>262</v>
      </c>
      <c r="F49" s="422" t="s">
        <v>219</v>
      </c>
      <c r="G49" s="419"/>
      <c r="H49" s="383">
        <f t="shared" si="1"/>
        <v>70.1</v>
      </c>
      <c r="I49" s="383">
        <f t="shared" si="1"/>
        <v>67</v>
      </c>
    </row>
    <row r="50" spans="1:9" s="27" customFormat="1" ht="31.5">
      <c r="A50" s="296" t="s">
        <v>265</v>
      </c>
      <c r="B50" s="423" t="s">
        <v>166</v>
      </c>
      <c r="C50" s="424" t="s">
        <v>168</v>
      </c>
      <c r="D50" s="424" t="s">
        <v>188</v>
      </c>
      <c r="E50" s="425" t="s">
        <v>264</v>
      </c>
      <c r="F50" s="404" t="s">
        <v>219</v>
      </c>
      <c r="G50" s="426"/>
      <c r="H50" s="405">
        <f t="shared" si="1"/>
        <v>70.1</v>
      </c>
      <c r="I50" s="405">
        <f t="shared" si="1"/>
        <v>67</v>
      </c>
    </row>
    <row r="51" spans="1:9" s="27" customFormat="1" ht="31.5">
      <c r="A51" s="301" t="s">
        <v>267</v>
      </c>
      <c r="B51" s="454" t="s">
        <v>166</v>
      </c>
      <c r="C51" s="455" t="s">
        <v>168</v>
      </c>
      <c r="D51" s="455" t="s">
        <v>188</v>
      </c>
      <c r="E51" s="456" t="s">
        <v>264</v>
      </c>
      <c r="F51" s="410" t="s">
        <v>514</v>
      </c>
      <c r="G51" s="455"/>
      <c r="H51" s="412">
        <f>SUM(H52:H53)</f>
        <v>70.1</v>
      </c>
      <c r="I51" s="412">
        <f>SUM(I52:I53)</f>
        <v>67</v>
      </c>
    </row>
    <row r="52" spans="1:9" s="27" customFormat="1" ht="78.75" hidden="1">
      <c r="A52" s="135" t="s">
        <v>174</v>
      </c>
      <c r="B52" s="358" t="s">
        <v>166</v>
      </c>
      <c r="C52" s="359" t="s">
        <v>168</v>
      </c>
      <c r="D52" s="359" t="s">
        <v>188</v>
      </c>
      <c r="E52" s="457" t="s">
        <v>264</v>
      </c>
      <c r="F52" s="458" t="s">
        <v>266</v>
      </c>
      <c r="G52" s="359" t="s">
        <v>169</v>
      </c>
      <c r="H52" s="459">
        <v>0</v>
      </c>
      <c r="I52" s="459">
        <v>0</v>
      </c>
    </row>
    <row r="53" spans="1:9" s="27" customFormat="1" ht="31.5">
      <c r="A53" s="135" t="s">
        <v>175</v>
      </c>
      <c r="B53" s="358" t="s">
        <v>166</v>
      </c>
      <c r="C53" s="359" t="s">
        <v>168</v>
      </c>
      <c r="D53" s="359" t="s">
        <v>188</v>
      </c>
      <c r="E53" s="457" t="s">
        <v>264</v>
      </c>
      <c r="F53" s="458" t="s">
        <v>514</v>
      </c>
      <c r="G53" s="359" t="s">
        <v>176</v>
      </c>
      <c r="H53" s="459">
        <v>70.1</v>
      </c>
      <c r="I53" s="459">
        <v>67</v>
      </c>
    </row>
    <row r="54" spans="1:9" s="48" customFormat="1" ht="31.5" hidden="1">
      <c r="A54" s="280" t="s">
        <v>189</v>
      </c>
      <c r="B54" s="323" t="s">
        <v>166</v>
      </c>
      <c r="C54" s="460" t="s">
        <v>188</v>
      </c>
      <c r="D54" s="460"/>
      <c r="E54" s="447"/>
      <c r="F54" s="448"/>
      <c r="G54" s="460"/>
      <c r="H54" s="461">
        <f>+H55+H60</f>
        <v>0</v>
      </c>
      <c r="I54" s="461">
        <f>+I55+I60</f>
        <v>0</v>
      </c>
    </row>
    <row r="55" spans="1:9" s="48" customFormat="1" ht="47.25" hidden="1">
      <c r="A55" s="281" t="s">
        <v>190</v>
      </c>
      <c r="B55" s="330" t="s">
        <v>166</v>
      </c>
      <c r="C55" s="462" t="s">
        <v>188</v>
      </c>
      <c r="D55" s="462" t="s">
        <v>191</v>
      </c>
      <c r="E55" s="452"/>
      <c r="F55" s="453"/>
      <c r="G55" s="331"/>
      <c r="H55" s="336">
        <f>H56</f>
        <v>0</v>
      </c>
      <c r="I55" s="336">
        <f>I56</f>
        <v>0</v>
      </c>
    </row>
    <row r="56" spans="1:9" s="49" customFormat="1" ht="94.5" hidden="1">
      <c r="A56" s="302" t="s">
        <v>457</v>
      </c>
      <c r="B56" s="463" t="s">
        <v>166</v>
      </c>
      <c r="C56" s="464" t="s">
        <v>188</v>
      </c>
      <c r="D56" s="464" t="s">
        <v>191</v>
      </c>
      <c r="E56" s="421" t="s">
        <v>245</v>
      </c>
      <c r="F56" s="422" t="s">
        <v>219</v>
      </c>
      <c r="G56" s="464"/>
      <c r="H56" s="465">
        <f>+H57</f>
        <v>0</v>
      </c>
      <c r="I56" s="465">
        <f>+I57</f>
        <v>0</v>
      </c>
    </row>
    <row r="57" spans="1:9" s="48" customFormat="1" ht="144.75" customHeight="1" hidden="1">
      <c r="A57" s="292" t="s">
        <v>456</v>
      </c>
      <c r="B57" s="400" t="s">
        <v>166</v>
      </c>
      <c r="C57" s="466" t="s">
        <v>188</v>
      </c>
      <c r="D57" s="466" t="s">
        <v>191</v>
      </c>
      <c r="E57" s="425" t="s">
        <v>246</v>
      </c>
      <c r="F57" s="404" t="s">
        <v>219</v>
      </c>
      <c r="G57" s="466"/>
      <c r="H57" s="467">
        <f>+H58</f>
        <v>0</v>
      </c>
      <c r="I57" s="467">
        <f>+I58</f>
        <v>0</v>
      </c>
    </row>
    <row r="58" spans="1:9" s="27" customFormat="1" ht="78.75" hidden="1">
      <c r="A58" s="297" t="s">
        <v>248</v>
      </c>
      <c r="B58" s="406" t="s">
        <v>166</v>
      </c>
      <c r="C58" s="468" t="s">
        <v>188</v>
      </c>
      <c r="D58" s="468" t="s">
        <v>191</v>
      </c>
      <c r="E58" s="456" t="s">
        <v>246</v>
      </c>
      <c r="F58" s="410" t="s">
        <v>247</v>
      </c>
      <c r="G58" s="428"/>
      <c r="H58" s="412">
        <f>SUM(H59:H59)</f>
        <v>0</v>
      </c>
      <c r="I58" s="412">
        <f>SUM(I59:I59)</f>
        <v>0</v>
      </c>
    </row>
    <row r="59" spans="1:9" s="268" customFormat="1" ht="31.5" hidden="1">
      <c r="A59" s="135" t="s">
        <v>175</v>
      </c>
      <c r="B59" s="358" t="s">
        <v>166</v>
      </c>
      <c r="C59" s="469" t="s">
        <v>188</v>
      </c>
      <c r="D59" s="469" t="s">
        <v>191</v>
      </c>
      <c r="E59" s="457" t="s">
        <v>246</v>
      </c>
      <c r="F59" s="458" t="s">
        <v>247</v>
      </c>
      <c r="G59" s="470" t="s">
        <v>176</v>
      </c>
      <c r="H59" s="374">
        <v>0</v>
      </c>
      <c r="I59" s="374">
        <v>0</v>
      </c>
    </row>
    <row r="60" spans="1:9" s="43" customFormat="1" ht="31.5" hidden="1">
      <c r="A60" s="300" t="s">
        <v>192</v>
      </c>
      <c r="B60" s="450" t="s">
        <v>166</v>
      </c>
      <c r="C60" s="451" t="s">
        <v>188</v>
      </c>
      <c r="D60" s="451">
        <v>14</v>
      </c>
      <c r="E60" s="452"/>
      <c r="F60" s="453"/>
      <c r="G60" s="451"/>
      <c r="H60" s="336">
        <f aca="true" t="shared" si="2" ref="H60:I62">+H61</f>
        <v>0</v>
      </c>
      <c r="I60" s="336">
        <f t="shared" si="2"/>
        <v>0</v>
      </c>
    </row>
    <row r="61" spans="1:9" s="43" customFormat="1" ht="94.5" hidden="1">
      <c r="A61" s="302" t="s">
        <v>457</v>
      </c>
      <c r="B61" s="463" t="s">
        <v>166</v>
      </c>
      <c r="C61" s="471" t="s">
        <v>188</v>
      </c>
      <c r="D61" s="471">
        <v>14</v>
      </c>
      <c r="E61" s="421" t="s">
        <v>245</v>
      </c>
      <c r="F61" s="422" t="s">
        <v>219</v>
      </c>
      <c r="G61" s="471"/>
      <c r="H61" s="383">
        <f t="shared" si="2"/>
        <v>0</v>
      </c>
      <c r="I61" s="383">
        <f t="shared" si="2"/>
        <v>0</v>
      </c>
    </row>
    <row r="62" spans="1:9" s="27" customFormat="1" ht="147" customHeight="1" hidden="1">
      <c r="A62" s="292" t="s">
        <v>456</v>
      </c>
      <c r="B62" s="400" t="s">
        <v>166</v>
      </c>
      <c r="C62" s="472" t="s">
        <v>188</v>
      </c>
      <c r="D62" s="472" t="s">
        <v>193</v>
      </c>
      <c r="E62" s="425" t="s">
        <v>246</v>
      </c>
      <c r="F62" s="404" t="s">
        <v>219</v>
      </c>
      <c r="G62" s="472"/>
      <c r="H62" s="405">
        <f t="shared" si="2"/>
        <v>0</v>
      </c>
      <c r="I62" s="405">
        <f t="shared" si="2"/>
        <v>0</v>
      </c>
    </row>
    <row r="63" spans="1:9" s="27" customFormat="1" ht="78.75" hidden="1">
      <c r="A63" s="297" t="s">
        <v>248</v>
      </c>
      <c r="B63" s="406" t="s">
        <v>166</v>
      </c>
      <c r="C63" s="455" t="s">
        <v>188</v>
      </c>
      <c r="D63" s="455">
        <v>14</v>
      </c>
      <c r="E63" s="456" t="s">
        <v>246</v>
      </c>
      <c r="F63" s="410" t="s">
        <v>247</v>
      </c>
      <c r="G63" s="428"/>
      <c r="H63" s="412">
        <f>H64</f>
        <v>0</v>
      </c>
      <c r="I63" s="412">
        <f>I64</f>
        <v>0</v>
      </c>
    </row>
    <row r="64" spans="1:9" s="27" customFormat="1" ht="31.5" hidden="1">
      <c r="A64" s="135" t="s">
        <v>175</v>
      </c>
      <c r="B64" s="358" t="s">
        <v>166</v>
      </c>
      <c r="C64" s="473" t="s">
        <v>188</v>
      </c>
      <c r="D64" s="473">
        <v>14</v>
      </c>
      <c r="E64" s="457" t="s">
        <v>246</v>
      </c>
      <c r="F64" s="458" t="s">
        <v>247</v>
      </c>
      <c r="G64" s="359" t="s">
        <v>176</v>
      </c>
      <c r="H64" s="459">
        <v>0</v>
      </c>
      <c r="I64" s="459">
        <v>0</v>
      </c>
    </row>
    <row r="65" spans="1:9" s="27" customFormat="1" ht="18.75">
      <c r="A65" s="280" t="s">
        <v>194</v>
      </c>
      <c r="B65" s="323" t="s">
        <v>166</v>
      </c>
      <c r="C65" s="324" t="s">
        <v>173</v>
      </c>
      <c r="D65" s="474"/>
      <c r="E65" s="474"/>
      <c r="F65" s="475"/>
      <c r="G65" s="328"/>
      <c r="H65" s="329">
        <f>+H66</f>
        <v>18.6</v>
      </c>
      <c r="I65" s="329">
        <f>+I66</f>
        <v>15</v>
      </c>
    </row>
    <row r="66" spans="1:9" s="27" customFormat="1" ht="18.75">
      <c r="A66" s="303" t="s">
        <v>195</v>
      </c>
      <c r="B66" s="476" t="s">
        <v>166</v>
      </c>
      <c r="C66" s="477" t="s">
        <v>173</v>
      </c>
      <c r="D66" s="478">
        <v>12</v>
      </c>
      <c r="E66" s="479"/>
      <c r="F66" s="480"/>
      <c r="G66" s="481"/>
      <c r="H66" s="482">
        <f>SUM(H71,H67)</f>
        <v>18.6</v>
      </c>
      <c r="I66" s="482">
        <f>SUM(I71,I67)</f>
        <v>15</v>
      </c>
    </row>
    <row r="67" spans="1:38" s="42" customFormat="1" ht="78.75" hidden="1">
      <c r="A67" s="282" t="s">
        <v>458</v>
      </c>
      <c r="B67" s="337" t="s">
        <v>166</v>
      </c>
      <c r="C67" s="338" t="s">
        <v>173</v>
      </c>
      <c r="D67" s="339" t="s">
        <v>196</v>
      </c>
      <c r="E67" s="340" t="s">
        <v>428</v>
      </c>
      <c r="F67" s="341" t="s">
        <v>219</v>
      </c>
      <c r="G67" s="342"/>
      <c r="H67" s="343">
        <f>SUM(H68)</f>
        <v>0</v>
      </c>
      <c r="I67" s="343">
        <f>SUM(I68)</f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248" s="41" customFormat="1" ht="110.25" hidden="1">
      <c r="A68" s="304" t="s">
        <v>459</v>
      </c>
      <c r="B68" s="483" t="s">
        <v>166</v>
      </c>
      <c r="C68" s="345" t="s">
        <v>173</v>
      </c>
      <c r="D68" s="346" t="s">
        <v>196</v>
      </c>
      <c r="E68" s="484" t="s">
        <v>429</v>
      </c>
      <c r="F68" s="485" t="s">
        <v>219</v>
      </c>
      <c r="G68" s="486"/>
      <c r="H68" s="487">
        <f>SUM(H69)</f>
        <v>0</v>
      </c>
      <c r="I68" s="487">
        <f>SUM(I69)</f>
        <v>0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</row>
    <row r="69" spans="1:248" s="51" customFormat="1" ht="47.25" hidden="1">
      <c r="A69" s="305" t="s">
        <v>431</v>
      </c>
      <c r="B69" s="488" t="s">
        <v>166</v>
      </c>
      <c r="C69" s="352" t="s">
        <v>173</v>
      </c>
      <c r="D69" s="353" t="s">
        <v>196</v>
      </c>
      <c r="E69" s="489" t="s">
        <v>429</v>
      </c>
      <c r="F69" s="490" t="s">
        <v>430</v>
      </c>
      <c r="G69" s="491"/>
      <c r="H69" s="357">
        <f>+H70</f>
        <v>0</v>
      </c>
      <c r="I69" s="357">
        <f>+I70</f>
        <v>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</row>
    <row r="70" spans="1:249" s="39" customFormat="1" ht="31.5" hidden="1">
      <c r="A70" s="135" t="s">
        <v>175</v>
      </c>
      <c r="B70" s="358" t="s">
        <v>166</v>
      </c>
      <c r="C70" s="492" t="s">
        <v>173</v>
      </c>
      <c r="D70" s="493" t="s">
        <v>196</v>
      </c>
      <c r="E70" s="494" t="s">
        <v>429</v>
      </c>
      <c r="F70" s="495" t="s">
        <v>430</v>
      </c>
      <c r="G70" s="496" t="s">
        <v>176</v>
      </c>
      <c r="H70" s="497">
        <v>0</v>
      </c>
      <c r="I70" s="497">
        <v>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</row>
    <row r="71" spans="1:38" s="42" customFormat="1" ht="78.75">
      <c r="A71" s="282" t="s">
        <v>460</v>
      </c>
      <c r="B71" s="337" t="s">
        <v>166</v>
      </c>
      <c r="C71" s="338" t="s">
        <v>173</v>
      </c>
      <c r="D71" s="339" t="s">
        <v>196</v>
      </c>
      <c r="E71" s="340" t="s">
        <v>184</v>
      </c>
      <c r="F71" s="341" t="s">
        <v>219</v>
      </c>
      <c r="G71" s="342"/>
      <c r="H71" s="343">
        <f>+H72+H68</f>
        <v>18.6</v>
      </c>
      <c r="I71" s="343">
        <f>+I72+I68</f>
        <v>15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248" s="41" customFormat="1" ht="110.25">
      <c r="A72" s="304" t="s">
        <v>483</v>
      </c>
      <c r="B72" s="483" t="s">
        <v>166</v>
      </c>
      <c r="C72" s="345" t="s">
        <v>173</v>
      </c>
      <c r="D72" s="346" t="s">
        <v>196</v>
      </c>
      <c r="E72" s="484" t="s">
        <v>230</v>
      </c>
      <c r="F72" s="485" t="s">
        <v>219</v>
      </c>
      <c r="G72" s="486"/>
      <c r="H72" s="487">
        <f>+H73</f>
        <v>18.6</v>
      </c>
      <c r="I72" s="487">
        <f>+I73</f>
        <v>15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</row>
    <row r="73" spans="1:248" s="41" customFormat="1" ht="19.5">
      <c r="A73" s="305" t="s">
        <v>231</v>
      </c>
      <c r="B73" s="488" t="s">
        <v>166</v>
      </c>
      <c r="C73" s="352" t="s">
        <v>173</v>
      </c>
      <c r="D73" s="353" t="s">
        <v>196</v>
      </c>
      <c r="E73" s="489" t="s">
        <v>230</v>
      </c>
      <c r="F73" s="490" t="s">
        <v>427</v>
      </c>
      <c r="G73" s="491"/>
      <c r="H73" s="357">
        <f>+H74</f>
        <v>18.6</v>
      </c>
      <c r="I73" s="357">
        <f>+I74</f>
        <v>15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</row>
    <row r="74" spans="1:248" s="41" customFormat="1" ht="31.5">
      <c r="A74" s="135" t="s">
        <v>175</v>
      </c>
      <c r="B74" s="358" t="s">
        <v>166</v>
      </c>
      <c r="C74" s="492" t="s">
        <v>173</v>
      </c>
      <c r="D74" s="493" t="s">
        <v>196</v>
      </c>
      <c r="E74" s="494" t="s">
        <v>230</v>
      </c>
      <c r="F74" s="495" t="s">
        <v>427</v>
      </c>
      <c r="G74" s="496" t="s">
        <v>176</v>
      </c>
      <c r="H74" s="497">
        <v>18.6</v>
      </c>
      <c r="I74" s="497">
        <v>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</row>
    <row r="75" spans="1:9" s="43" customFormat="1" ht="18.75">
      <c r="A75" s="299" t="s">
        <v>197</v>
      </c>
      <c r="B75" s="444" t="s">
        <v>166</v>
      </c>
      <c r="C75" s="445" t="s">
        <v>198</v>
      </c>
      <c r="D75" s="445"/>
      <c r="E75" s="498"/>
      <c r="F75" s="499"/>
      <c r="G75" s="445"/>
      <c r="H75" s="500">
        <f>SUM(H76)</f>
        <v>15</v>
      </c>
      <c r="I75" s="500">
        <f>SUM(I76)</f>
        <v>10</v>
      </c>
    </row>
    <row r="76" spans="1:9" s="27" customFormat="1" ht="18.75">
      <c r="A76" s="300" t="s">
        <v>199</v>
      </c>
      <c r="B76" s="450" t="s">
        <v>166</v>
      </c>
      <c r="C76" s="451" t="s">
        <v>198</v>
      </c>
      <c r="D76" s="451" t="s">
        <v>188</v>
      </c>
      <c r="E76" s="501"/>
      <c r="F76" s="502"/>
      <c r="G76" s="451"/>
      <c r="H76" s="503">
        <f>+H77</f>
        <v>15</v>
      </c>
      <c r="I76" s="503">
        <f>+I77</f>
        <v>10</v>
      </c>
    </row>
    <row r="77" spans="1:38" s="54" customFormat="1" ht="78.75">
      <c r="A77" s="306" t="s">
        <v>472</v>
      </c>
      <c r="B77" s="504" t="s">
        <v>166</v>
      </c>
      <c r="C77" s="471" t="s">
        <v>198</v>
      </c>
      <c r="D77" s="505" t="s">
        <v>188</v>
      </c>
      <c r="E77" s="506" t="s">
        <v>232</v>
      </c>
      <c r="F77" s="507" t="s">
        <v>219</v>
      </c>
      <c r="G77" s="508"/>
      <c r="H77" s="509">
        <f>+H78</f>
        <v>15</v>
      </c>
      <c r="I77" s="509">
        <f>+I78</f>
        <v>10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s="42" customFormat="1" ht="126">
      <c r="A78" s="283" t="s">
        <v>484</v>
      </c>
      <c r="B78" s="510" t="s">
        <v>166</v>
      </c>
      <c r="C78" s="345" t="s">
        <v>198</v>
      </c>
      <c r="D78" s="346" t="s">
        <v>188</v>
      </c>
      <c r="E78" s="511" t="s">
        <v>233</v>
      </c>
      <c r="F78" s="512" t="s">
        <v>219</v>
      </c>
      <c r="G78" s="349"/>
      <c r="H78" s="350">
        <f>+H79+H81</f>
        <v>15</v>
      </c>
      <c r="I78" s="350">
        <f>+I79+I81</f>
        <v>10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9" s="41" customFormat="1" ht="19.5">
      <c r="A79" s="284" t="s">
        <v>235</v>
      </c>
      <c r="B79" s="351" t="s">
        <v>166</v>
      </c>
      <c r="C79" s="352" t="s">
        <v>198</v>
      </c>
      <c r="D79" s="353" t="s">
        <v>188</v>
      </c>
      <c r="E79" s="513" t="s">
        <v>233</v>
      </c>
      <c r="F79" s="514" t="s">
        <v>234</v>
      </c>
      <c r="G79" s="356"/>
      <c r="H79" s="357">
        <f>SUM(H80)</f>
        <v>15</v>
      </c>
      <c r="I79" s="357">
        <f>SUM(I80)</f>
        <v>10</v>
      </c>
    </row>
    <row r="80" spans="1:9" s="41" customFormat="1" ht="31.5">
      <c r="A80" s="307" t="s">
        <v>175</v>
      </c>
      <c r="B80" s="358" t="s">
        <v>166</v>
      </c>
      <c r="C80" s="492" t="s">
        <v>198</v>
      </c>
      <c r="D80" s="493" t="s">
        <v>188</v>
      </c>
      <c r="E80" s="515" t="s">
        <v>233</v>
      </c>
      <c r="F80" s="516" t="s">
        <v>234</v>
      </c>
      <c r="G80" s="363" t="s">
        <v>176</v>
      </c>
      <c r="H80" s="364">
        <v>15</v>
      </c>
      <c r="I80" s="364">
        <v>10</v>
      </c>
    </row>
    <row r="81" spans="1:38" s="42" customFormat="1" ht="19.5" hidden="1">
      <c r="A81" s="284" t="s">
        <v>237</v>
      </c>
      <c r="B81" s="517" t="s">
        <v>166</v>
      </c>
      <c r="C81" s="352"/>
      <c r="D81" s="353"/>
      <c r="E81" s="386" t="s">
        <v>233</v>
      </c>
      <c r="F81" s="387" t="s">
        <v>236</v>
      </c>
      <c r="G81" s="356"/>
      <c r="H81" s="357">
        <f>SUM(H82)</f>
        <v>0</v>
      </c>
      <c r="I81" s="357">
        <f>SUM(I82)</f>
        <v>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9" s="41" customFormat="1" ht="31.5" hidden="1">
      <c r="A82" s="307" t="s">
        <v>175</v>
      </c>
      <c r="B82" s="358" t="s">
        <v>166</v>
      </c>
      <c r="C82" s="492" t="s">
        <v>198</v>
      </c>
      <c r="D82" s="493" t="s">
        <v>188</v>
      </c>
      <c r="E82" s="515" t="s">
        <v>233</v>
      </c>
      <c r="F82" s="516" t="s">
        <v>236</v>
      </c>
      <c r="G82" s="363" t="s">
        <v>176</v>
      </c>
      <c r="H82" s="364">
        <v>0</v>
      </c>
      <c r="I82" s="364">
        <v>0</v>
      </c>
    </row>
    <row r="83" spans="1:9" s="41" customFormat="1" ht="19.5" hidden="1">
      <c r="A83" s="308" t="s">
        <v>208</v>
      </c>
      <c r="B83" s="518" t="s">
        <v>166</v>
      </c>
      <c r="C83" s="519" t="s">
        <v>180</v>
      </c>
      <c r="D83" s="520"/>
      <c r="E83" s="521"/>
      <c r="F83" s="522"/>
      <c r="G83" s="523"/>
      <c r="H83" s="524">
        <f aca="true" t="shared" si="3" ref="H83:I87">+H84</f>
        <v>0</v>
      </c>
      <c r="I83" s="524">
        <f t="shared" si="3"/>
        <v>0</v>
      </c>
    </row>
    <row r="84" spans="1:9" s="41" customFormat="1" ht="19.5" hidden="1">
      <c r="A84" s="309" t="s">
        <v>209</v>
      </c>
      <c r="B84" s="525" t="s">
        <v>166</v>
      </c>
      <c r="C84" s="477" t="s">
        <v>180</v>
      </c>
      <c r="D84" s="478" t="s">
        <v>180</v>
      </c>
      <c r="E84" s="526"/>
      <c r="F84" s="527"/>
      <c r="G84" s="528"/>
      <c r="H84" s="482">
        <f t="shared" si="3"/>
        <v>0</v>
      </c>
      <c r="I84" s="482">
        <f t="shared" si="3"/>
        <v>0</v>
      </c>
    </row>
    <row r="85" spans="1:9" s="41" customFormat="1" ht="110.25" hidden="1">
      <c r="A85" s="310" t="s">
        <v>432</v>
      </c>
      <c r="B85" s="529" t="s">
        <v>166</v>
      </c>
      <c r="C85" s="464" t="s">
        <v>180</v>
      </c>
      <c r="D85" s="530" t="s">
        <v>180</v>
      </c>
      <c r="E85" s="365" t="s">
        <v>238</v>
      </c>
      <c r="F85" s="366" t="s">
        <v>219</v>
      </c>
      <c r="G85" s="531"/>
      <c r="H85" s="465">
        <f t="shared" si="3"/>
        <v>0</v>
      </c>
      <c r="I85" s="465">
        <f t="shared" si="3"/>
        <v>0</v>
      </c>
    </row>
    <row r="86" spans="1:9" s="41" customFormat="1" ht="110.25" hidden="1">
      <c r="A86" s="311" t="s">
        <v>433</v>
      </c>
      <c r="B86" s="532" t="s">
        <v>166</v>
      </c>
      <c r="C86" s="466" t="s">
        <v>180</v>
      </c>
      <c r="D86" s="533" t="s">
        <v>180</v>
      </c>
      <c r="E86" s="534" t="s">
        <v>210</v>
      </c>
      <c r="F86" s="348" t="s">
        <v>219</v>
      </c>
      <c r="G86" s="535"/>
      <c r="H86" s="467">
        <f t="shared" si="3"/>
        <v>0</v>
      </c>
      <c r="I86" s="467">
        <f t="shared" si="3"/>
        <v>0</v>
      </c>
    </row>
    <row r="87" spans="1:9" s="41" customFormat="1" ht="18.75" customHeight="1" hidden="1">
      <c r="A87" s="293" t="s">
        <v>240</v>
      </c>
      <c r="B87" s="536" t="s">
        <v>166</v>
      </c>
      <c r="C87" s="428" t="s">
        <v>180</v>
      </c>
      <c r="D87" s="537" t="s">
        <v>180</v>
      </c>
      <c r="E87" s="538" t="s">
        <v>210</v>
      </c>
      <c r="F87" s="355" t="s">
        <v>239</v>
      </c>
      <c r="G87" s="441"/>
      <c r="H87" s="431">
        <f t="shared" si="3"/>
        <v>0</v>
      </c>
      <c r="I87" s="431">
        <f t="shared" si="3"/>
        <v>0</v>
      </c>
    </row>
    <row r="88" spans="1:9" s="41" customFormat="1" ht="31.5" hidden="1">
      <c r="A88" s="307" t="s">
        <v>175</v>
      </c>
      <c r="B88" s="358" t="s">
        <v>166</v>
      </c>
      <c r="C88" s="470" t="s">
        <v>180</v>
      </c>
      <c r="D88" s="539" t="s">
        <v>180</v>
      </c>
      <c r="E88" s="540" t="s">
        <v>210</v>
      </c>
      <c r="F88" s="362" t="s">
        <v>239</v>
      </c>
      <c r="G88" s="541" t="s">
        <v>176</v>
      </c>
      <c r="H88" s="436"/>
      <c r="I88" s="436"/>
    </row>
    <row r="89" spans="1:9" s="27" customFormat="1" ht="18.75">
      <c r="A89" s="280" t="s">
        <v>200</v>
      </c>
      <c r="B89" s="323" t="s">
        <v>166</v>
      </c>
      <c r="C89" s="324" t="s">
        <v>201</v>
      </c>
      <c r="D89" s="324"/>
      <c r="E89" s="498"/>
      <c r="F89" s="499"/>
      <c r="G89" s="324"/>
      <c r="H89" s="329">
        <f aca="true" t="shared" si="4" ref="H89:I91">+H90</f>
        <v>192.8</v>
      </c>
      <c r="I89" s="329">
        <f t="shared" si="4"/>
        <v>122.8</v>
      </c>
    </row>
    <row r="90" spans="1:9" s="27" customFormat="1" ht="18.75">
      <c r="A90" s="281" t="s">
        <v>202</v>
      </c>
      <c r="B90" s="330" t="s">
        <v>166</v>
      </c>
      <c r="C90" s="331" t="s">
        <v>201</v>
      </c>
      <c r="D90" s="331" t="s">
        <v>167</v>
      </c>
      <c r="E90" s="392"/>
      <c r="F90" s="393"/>
      <c r="G90" s="331"/>
      <c r="H90" s="336">
        <f t="shared" si="4"/>
        <v>192.8</v>
      </c>
      <c r="I90" s="336">
        <f t="shared" si="4"/>
        <v>122.8</v>
      </c>
    </row>
    <row r="91" spans="1:9" s="27" customFormat="1" ht="63">
      <c r="A91" s="302" t="s">
        <v>474</v>
      </c>
      <c r="B91" s="463" t="s">
        <v>166</v>
      </c>
      <c r="C91" s="464" t="s">
        <v>201</v>
      </c>
      <c r="D91" s="464" t="s">
        <v>167</v>
      </c>
      <c r="E91" s="421" t="s">
        <v>218</v>
      </c>
      <c r="F91" s="422" t="s">
        <v>219</v>
      </c>
      <c r="G91" s="542"/>
      <c r="H91" s="383">
        <f t="shared" si="4"/>
        <v>192.8</v>
      </c>
      <c r="I91" s="383">
        <f t="shared" si="4"/>
        <v>122.8</v>
      </c>
    </row>
    <row r="92" spans="1:9" s="27" customFormat="1" ht="78.75">
      <c r="A92" s="292" t="s">
        <v>485</v>
      </c>
      <c r="B92" s="543" t="s">
        <v>166</v>
      </c>
      <c r="C92" s="466" t="s">
        <v>201</v>
      </c>
      <c r="D92" s="466" t="s">
        <v>167</v>
      </c>
      <c r="E92" s="544" t="s">
        <v>220</v>
      </c>
      <c r="F92" s="545" t="s">
        <v>219</v>
      </c>
      <c r="G92" s="466"/>
      <c r="H92" s="405">
        <f>H93+H97</f>
        <v>192.8</v>
      </c>
      <c r="I92" s="405">
        <f>I93+I97</f>
        <v>122.8</v>
      </c>
    </row>
    <row r="93" spans="1:9" s="27" customFormat="1" ht="31.5">
      <c r="A93" s="297" t="s">
        <v>222</v>
      </c>
      <c r="B93" s="546" t="s">
        <v>166</v>
      </c>
      <c r="C93" s="428" t="s">
        <v>201</v>
      </c>
      <c r="D93" s="537" t="s">
        <v>167</v>
      </c>
      <c r="E93" s="456" t="s">
        <v>220</v>
      </c>
      <c r="F93" s="547" t="s">
        <v>221</v>
      </c>
      <c r="G93" s="441"/>
      <c r="H93" s="412">
        <f>SUM(H94:H96)</f>
        <v>192.8</v>
      </c>
      <c r="I93" s="412">
        <f>SUM(I94:I96)</f>
        <v>122.8</v>
      </c>
    </row>
    <row r="94" spans="1:9" s="27" customFormat="1" ht="78.75">
      <c r="A94" s="138" t="s">
        <v>174</v>
      </c>
      <c r="B94" s="432" t="s">
        <v>166</v>
      </c>
      <c r="C94" s="359" t="s">
        <v>201</v>
      </c>
      <c r="D94" s="359" t="s">
        <v>167</v>
      </c>
      <c r="E94" s="457" t="s">
        <v>220</v>
      </c>
      <c r="F94" s="548" t="s">
        <v>221</v>
      </c>
      <c r="G94" s="359" t="s">
        <v>169</v>
      </c>
      <c r="H94" s="459">
        <v>170</v>
      </c>
      <c r="I94" s="459">
        <v>100</v>
      </c>
    </row>
    <row r="95" spans="1:9" s="27" customFormat="1" ht="31.5">
      <c r="A95" s="298" t="s">
        <v>175</v>
      </c>
      <c r="B95" s="435" t="s">
        <v>166</v>
      </c>
      <c r="C95" s="359" t="s">
        <v>201</v>
      </c>
      <c r="D95" s="359" t="s">
        <v>167</v>
      </c>
      <c r="E95" s="457" t="s">
        <v>220</v>
      </c>
      <c r="F95" s="548" t="s">
        <v>221</v>
      </c>
      <c r="G95" s="359" t="s">
        <v>176</v>
      </c>
      <c r="H95" s="459">
        <v>18</v>
      </c>
      <c r="I95" s="459">
        <v>18</v>
      </c>
    </row>
    <row r="96" spans="1:9" s="27" customFormat="1" ht="18.75">
      <c r="A96" s="298" t="s">
        <v>177</v>
      </c>
      <c r="B96" s="435" t="s">
        <v>166</v>
      </c>
      <c r="C96" s="359" t="s">
        <v>201</v>
      </c>
      <c r="D96" s="359" t="s">
        <v>167</v>
      </c>
      <c r="E96" s="457" t="s">
        <v>220</v>
      </c>
      <c r="F96" s="548" t="s">
        <v>221</v>
      </c>
      <c r="G96" s="359" t="s">
        <v>178</v>
      </c>
      <c r="H96" s="459">
        <v>4.8</v>
      </c>
      <c r="I96" s="459">
        <v>4.8</v>
      </c>
    </row>
    <row r="97" spans="1:38" s="271" customFormat="1" ht="36.75" customHeight="1" hidden="1">
      <c r="A97" s="312" t="s">
        <v>224</v>
      </c>
      <c r="B97" s="549" t="s">
        <v>166</v>
      </c>
      <c r="C97" s="550" t="s">
        <v>201</v>
      </c>
      <c r="D97" s="551" t="s">
        <v>167</v>
      </c>
      <c r="E97" s="552" t="s">
        <v>220</v>
      </c>
      <c r="F97" s="553" t="s">
        <v>223</v>
      </c>
      <c r="G97" s="554"/>
      <c r="H97" s="555">
        <f>+H98</f>
        <v>0</v>
      </c>
      <c r="I97" s="555">
        <f>+I98</f>
        <v>0</v>
      </c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</row>
    <row r="98" spans="1:38" s="271" customFormat="1" ht="31.5" hidden="1">
      <c r="A98" s="298" t="s">
        <v>175</v>
      </c>
      <c r="B98" s="556" t="s">
        <v>166</v>
      </c>
      <c r="C98" s="557" t="s">
        <v>201</v>
      </c>
      <c r="D98" s="557" t="s">
        <v>167</v>
      </c>
      <c r="E98" s="558" t="s">
        <v>220</v>
      </c>
      <c r="F98" s="559" t="s">
        <v>223</v>
      </c>
      <c r="G98" s="557" t="s">
        <v>176</v>
      </c>
      <c r="H98" s="560">
        <v>0</v>
      </c>
      <c r="I98" s="560">
        <v>0</v>
      </c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</row>
    <row r="99" spans="1:9" s="27" customFormat="1" ht="18.75" hidden="1">
      <c r="A99" s="280" t="s">
        <v>203</v>
      </c>
      <c r="B99" s="323" t="s">
        <v>166</v>
      </c>
      <c r="C99" s="323">
        <v>10</v>
      </c>
      <c r="D99" s="323"/>
      <c r="E99" s="498"/>
      <c r="F99" s="499"/>
      <c r="G99" s="324"/>
      <c r="H99" s="329">
        <f>+H100</f>
        <v>0</v>
      </c>
      <c r="I99" s="329">
        <f>+I100</f>
        <v>0</v>
      </c>
    </row>
    <row r="100" spans="1:9" s="27" customFormat="1" ht="18.75" hidden="1">
      <c r="A100" s="281" t="s">
        <v>204</v>
      </c>
      <c r="B100" s="330" t="s">
        <v>166</v>
      </c>
      <c r="C100" s="450">
        <v>10</v>
      </c>
      <c r="D100" s="451" t="s">
        <v>167</v>
      </c>
      <c r="E100" s="392"/>
      <c r="F100" s="393"/>
      <c r="G100" s="451"/>
      <c r="H100" s="336">
        <f aca="true" t="shared" si="5" ref="H100:I103">H101</f>
        <v>0</v>
      </c>
      <c r="I100" s="336">
        <f t="shared" si="5"/>
        <v>0</v>
      </c>
    </row>
    <row r="101" spans="1:9" s="27" customFormat="1" ht="64.5" customHeight="1" hidden="1">
      <c r="A101" s="313" t="s">
        <v>434</v>
      </c>
      <c r="B101" s="561" t="s">
        <v>166</v>
      </c>
      <c r="C101" s="562">
        <v>10</v>
      </c>
      <c r="D101" s="563" t="s">
        <v>167</v>
      </c>
      <c r="E101" s="421" t="s">
        <v>227</v>
      </c>
      <c r="F101" s="422" t="s">
        <v>219</v>
      </c>
      <c r="G101" s="382"/>
      <c r="H101" s="383">
        <f t="shared" si="5"/>
        <v>0</v>
      </c>
      <c r="I101" s="383">
        <f t="shared" si="5"/>
        <v>0</v>
      </c>
    </row>
    <row r="102" spans="1:9" s="27" customFormat="1" ht="94.5" hidden="1">
      <c r="A102" s="314" t="s">
        <v>435</v>
      </c>
      <c r="B102" s="564" t="s">
        <v>166</v>
      </c>
      <c r="C102" s="565">
        <v>10</v>
      </c>
      <c r="D102" s="566" t="s">
        <v>167</v>
      </c>
      <c r="E102" s="544" t="s">
        <v>228</v>
      </c>
      <c r="F102" s="545" t="s">
        <v>219</v>
      </c>
      <c r="G102" s="567"/>
      <c r="H102" s="405">
        <f t="shared" si="5"/>
        <v>0</v>
      </c>
      <c r="I102" s="405">
        <f t="shared" si="5"/>
        <v>0</v>
      </c>
    </row>
    <row r="103" spans="1:9" s="27" customFormat="1" ht="31.5" hidden="1">
      <c r="A103" s="301" t="s">
        <v>205</v>
      </c>
      <c r="B103" s="454" t="s">
        <v>166</v>
      </c>
      <c r="C103" s="568">
        <v>10</v>
      </c>
      <c r="D103" s="569" t="s">
        <v>167</v>
      </c>
      <c r="E103" s="570" t="s">
        <v>228</v>
      </c>
      <c r="F103" s="430" t="s">
        <v>229</v>
      </c>
      <c r="G103" s="411"/>
      <c r="H103" s="412">
        <f t="shared" si="5"/>
        <v>0</v>
      </c>
      <c r="I103" s="412">
        <f t="shared" si="5"/>
        <v>0</v>
      </c>
    </row>
    <row r="104" spans="1:9" s="27" customFormat="1" ht="18.75" hidden="1">
      <c r="A104" s="138" t="s">
        <v>206</v>
      </c>
      <c r="B104" s="437" t="s">
        <v>166</v>
      </c>
      <c r="C104" s="571">
        <v>10</v>
      </c>
      <c r="D104" s="417" t="s">
        <v>167</v>
      </c>
      <c r="E104" s="572" t="s">
        <v>228</v>
      </c>
      <c r="F104" s="416" t="s">
        <v>229</v>
      </c>
      <c r="G104" s="573" t="s">
        <v>207</v>
      </c>
      <c r="H104" s="459"/>
      <c r="I104" s="459"/>
    </row>
    <row r="105" spans="1:38" s="38" customFormat="1" ht="18.75" hidden="1">
      <c r="A105" s="315" t="s">
        <v>211</v>
      </c>
      <c r="B105" s="574" t="s">
        <v>166</v>
      </c>
      <c r="C105" s="574">
        <v>11</v>
      </c>
      <c r="D105" s="520"/>
      <c r="E105" s="575"/>
      <c r="F105" s="576"/>
      <c r="G105" s="523"/>
      <c r="H105" s="524">
        <f aca="true" t="shared" si="6" ref="H105:I109">+H106</f>
        <v>0</v>
      </c>
      <c r="I105" s="524">
        <f t="shared" si="6"/>
        <v>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38" customFormat="1" ht="18.75" hidden="1">
      <c r="A106" s="303" t="s">
        <v>212</v>
      </c>
      <c r="B106" s="476" t="s">
        <v>166</v>
      </c>
      <c r="C106" s="476">
        <v>11</v>
      </c>
      <c r="D106" s="478" t="s">
        <v>168</v>
      </c>
      <c r="E106" s="577"/>
      <c r="F106" s="578"/>
      <c r="G106" s="528"/>
      <c r="H106" s="482">
        <f t="shared" si="6"/>
        <v>0</v>
      </c>
      <c r="I106" s="482">
        <f t="shared" si="6"/>
        <v>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56" customFormat="1" ht="94.5" hidden="1">
      <c r="A107" s="310" t="s">
        <v>486</v>
      </c>
      <c r="B107" s="529" t="s">
        <v>166</v>
      </c>
      <c r="C107" s="464" t="s">
        <v>213</v>
      </c>
      <c r="D107" s="530" t="s">
        <v>168</v>
      </c>
      <c r="E107" s="579" t="s">
        <v>238</v>
      </c>
      <c r="F107" s="366" t="s">
        <v>219</v>
      </c>
      <c r="G107" s="531"/>
      <c r="H107" s="465">
        <f t="shared" si="6"/>
        <v>0</v>
      </c>
      <c r="I107" s="465">
        <f t="shared" si="6"/>
        <v>0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s="38" customFormat="1" ht="113.25" customHeight="1" hidden="1">
      <c r="A108" s="292" t="s">
        <v>487</v>
      </c>
      <c r="B108" s="400" t="s">
        <v>166</v>
      </c>
      <c r="C108" s="466" t="s">
        <v>213</v>
      </c>
      <c r="D108" s="533" t="s">
        <v>168</v>
      </c>
      <c r="E108" s="534" t="s">
        <v>214</v>
      </c>
      <c r="F108" s="348" t="s">
        <v>219</v>
      </c>
      <c r="G108" s="535"/>
      <c r="H108" s="467">
        <f t="shared" si="6"/>
        <v>0</v>
      </c>
      <c r="I108" s="467">
        <f t="shared" si="6"/>
        <v>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38" customFormat="1" ht="63" hidden="1">
      <c r="A109" s="297" t="s">
        <v>436</v>
      </c>
      <c r="B109" s="406" t="s">
        <v>166</v>
      </c>
      <c r="C109" s="428" t="s">
        <v>213</v>
      </c>
      <c r="D109" s="537" t="s">
        <v>168</v>
      </c>
      <c r="E109" s="538" t="s">
        <v>214</v>
      </c>
      <c r="F109" s="355" t="s">
        <v>241</v>
      </c>
      <c r="G109" s="441"/>
      <c r="H109" s="431">
        <f t="shared" si="6"/>
        <v>0</v>
      </c>
      <c r="I109" s="431">
        <f t="shared" si="6"/>
        <v>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38" customFormat="1" ht="31.5" hidden="1">
      <c r="A110" s="294" t="s">
        <v>175</v>
      </c>
      <c r="B110" s="686" t="s">
        <v>166</v>
      </c>
      <c r="C110" s="664" t="s">
        <v>213</v>
      </c>
      <c r="D110" s="665" t="s">
        <v>168</v>
      </c>
      <c r="E110" s="650" t="s">
        <v>214</v>
      </c>
      <c r="F110" s="666" t="s">
        <v>241</v>
      </c>
      <c r="G110" s="667" t="s">
        <v>176</v>
      </c>
      <c r="H110" s="668">
        <v>0</v>
      </c>
      <c r="I110" s="668">
        <v>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38" customFormat="1" ht="18.75">
      <c r="A111" s="669" t="s">
        <v>509</v>
      </c>
      <c r="B111" s="732"/>
      <c r="C111" s="733"/>
      <c r="D111" s="733"/>
      <c r="E111" s="733"/>
      <c r="F111" s="734"/>
      <c r="G111" s="670"/>
      <c r="H111" s="670">
        <v>22.2</v>
      </c>
      <c r="I111" s="671">
        <v>28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38" customFormat="1" ht="18.75">
      <c r="A112" s="6"/>
      <c r="B112" s="6"/>
      <c r="C112" s="7"/>
      <c r="D112" s="57"/>
      <c r="E112" s="58"/>
      <c r="F112" s="59"/>
      <c r="G112" s="7"/>
      <c r="H112" s="60"/>
      <c r="I112" s="29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38" customFormat="1" ht="18.75">
      <c r="A113" s="6"/>
      <c r="B113" s="6"/>
      <c r="C113" s="7"/>
      <c r="D113" s="57"/>
      <c r="E113" s="58"/>
      <c r="F113" s="59"/>
      <c r="G113" s="7"/>
      <c r="H113" s="60"/>
      <c r="I113" s="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38" customFormat="1" ht="18.75">
      <c r="A114" s="6"/>
      <c r="B114" s="6"/>
      <c r="C114" s="7"/>
      <c r="D114" s="57"/>
      <c r="E114" s="58"/>
      <c r="F114" s="59"/>
      <c r="G114" s="7"/>
      <c r="H114" s="60"/>
      <c r="I114" s="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38" customFormat="1" ht="18.75">
      <c r="A115" s="6"/>
      <c r="B115" s="6"/>
      <c r="C115" s="7"/>
      <c r="D115" s="57"/>
      <c r="E115" s="58"/>
      <c r="F115" s="59"/>
      <c r="G115" s="7"/>
      <c r="H115" s="60"/>
      <c r="I115" s="29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38" customFormat="1" ht="18.75">
      <c r="A116" s="6"/>
      <c r="B116" s="6"/>
      <c r="C116" s="7"/>
      <c r="D116" s="57"/>
      <c r="E116" s="58"/>
      <c r="F116" s="59"/>
      <c r="G116" s="7"/>
      <c r="H116" s="60"/>
      <c r="I116" s="29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38" customFormat="1" ht="18.75">
      <c r="A117" s="6"/>
      <c r="B117" s="6"/>
      <c r="C117" s="7"/>
      <c r="D117" s="57"/>
      <c r="E117" s="58"/>
      <c r="F117" s="59"/>
      <c r="G117" s="7"/>
      <c r="H117" s="60"/>
      <c r="I117" s="2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38" customFormat="1" ht="18.75">
      <c r="A118" s="6"/>
      <c r="B118" s="6"/>
      <c r="C118" s="7"/>
      <c r="D118" s="57"/>
      <c r="E118" s="58"/>
      <c r="F118" s="59"/>
      <c r="G118" s="7"/>
      <c r="H118" s="60"/>
      <c r="I118" s="29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8" customFormat="1" ht="18.75">
      <c r="A119" s="6"/>
      <c r="B119" s="6"/>
      <c r="C119" s="7"/>
      <c r="D119" s="57"/>
      <c r="E119" s="58"/>
      <c r="F119" s="59"/>
      <c r="G119" s="7"/>
      <c r="H119" s="60"/>
      <c r="I119" s="29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38" customFormat="1" ht="18.75">
      <c r="A120" s="6"/>
      <c r="B120" s="6"/>
      <c r="C120" s="7"/>
      <c r="D120" s="57"/>
      <c r="E120" s="58"/>
      <c r="F120" s="59"/>
      <c r="G120" s="7"/>
      <c r="H120" s="60"/>
      <c r="I120" s="29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38" customFormat="1" ht="18.75">
      <c r="A121" s="6"/>
      <c r="B121" s="6"/>
      <c r="C121" s="7"/>
      <c r="D121" s="57"/>
      <c r="E121" s="58"/>
      <c r="F121" s="59"/>
      <c r="G121" s="7"/>
      <c r="H121" s="60"/>
      <c r="I121" s="29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38" customFormat="1" ht="18.75">
      <c r="A122" s="6"/>
      <c r="B122" s="6"/>
      <c r="C122" s="7"/>
      <c r="D122" s="57"/>
      <c r="E122" s="58"/>
      <c r="F122" s="59"/>
      <c r="G122" s="7"/>
      <c r="H122" s="60"/>
      <c r="I122" s="29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38" customFormat="1" ht="18.75">
      <c r="A123" s="6"/>
      <c r="B123" s="6"/>
      <c r="C123" s="7"/>
      <c r="D123" s="57"/>
      <c r="E123" s="58"/>
      <c r="F123" s="59"/>
      <c r="G123" s="7"/>
      <c r="H123" s="60"/>
      <c r="I123" s="29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38" customFormat="1" ht="18.75">
      <c r="A124" s="6"/>
      <c r="B124" s="6"/>
      <c r="C124" s="7"/>
      <c r="D124" s="57"/>
      <c r="E124" s="58"/>
      <c r="F124" s="59"/>
      <c r="G124" s="7"/>
      <c r="H124" s="60"/>
      <c r="I124" s="29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38" customFormat="1" ht="18.75">
      <c r="A125" s="6"/>
      <c r="B125" s="6"/>
      <c r="C125" s="7"/>
      <c r="D125" s="57"/>
      <c r="E125" s="58"/>
      <c r="F125" s="59"/>
      <c r="G125" s="7"/>
      <c r="H125" s="60"/>
      <c r="I125" s="29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38" customFormat="1" ht="18.75">
      <c r="A126" s="6"/>
      <c r="B126" s="6"/>
      <c r="C126" s="7"/>
      <c r="D126" s="57"/>
      <c r="E126" s="58"/>
      <c r="F126" s="59"/>
      <c r="G126" s="7"/>
      <c r="H126" s="60"/>
      <c r="I126" s="29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38" customFormat="1" ht="18.75">
      <c r="A127" s="6"/>
      <c r="B127" s="6"/>
      <c r="C127" s="7"/>
      <c r="D127" s="57"/>
      <c r="E127" s="58"/>
      <c r="F127" s="59"/>
      <c r="G127" s="7"/>
      <c r="H127" s="60"/>
      <c r="I127" s="29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38" customFormat="1" ht="18.75">
      <c r="A128" s="6"/>
      <c r="B128" s="6"/>
      <c r="C128" s="7"/>
      <c r="D128" s="57"/>
      <c r="E128" s="58"/>
      <c r="F128" s="59"/>
      <c r="G128" s="7"/>
      <c r="H128" s="60"/>
      <c r="I128" s="29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38" customFormat="1" ht="18.75">
      <c r="A129" s="6"/>
      <c r="B129" s="6"/>
      <c r="C129" s="7"/>
      <c r="D129" s="57"/>
      <c r="E129" s="58"/>
      <c r="F129" s="59"/>
      <c r="G129" s="7"/>
      <c r="H129" s="60"/>
      <c r="I129" s="29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38" customFormat="1" ht="18.75">
      <c r="A130" s="6"/>
      <c r="B130" s="6"/>
      <c r="C130" s="7"/>
      <c r="D130" s="57"/>
      <c r="E130" s="58"/>
      <c r="F130" s="59"/>
      <c r="G130" s="7"/>
      <c r="H130" s="60"/>
      <c r="I130" s="29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38" customFormat="1" ht="18.75">
      <c r="A131" s="6"/>
      <c r="B131" s="6"/>
      <c r="C131" s="7"/>
      <c r="D131" s="57"/>
      <c r="E131" s="58"/>
      <c r="F131" s="59"/>
      <c r="G131" s="7"/>
      <c r="H131" s="60"/>
      <c r="I131" s="29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38" customFormat="1" ht="18.75">
      <c r="A132" s="6"/>
      <c r="B132" s="6"/>
      <c r="C132" s="7"/>
      <c r="D132" s="57"/>
      <c r="E132" s="58"/>
      <c r="F132" s="59"/>
      <c r="G132" s="7"/>
      <c r="H132" s="60"/>
      <c r="I132" s="2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38" customFormat="1" ht="18.75">
      <c r="A133" s="6"/>
      <c r="B133" s="6"/>
      <c r="C133" s="7"/>
      <c r="D133" s="57"/>
      <c r="E133" s="58"/>
      <c r="F133" s="59"/>
      <c r="G133" s="7"/>
      <c r="H133" s="60"/>
      <c r="I133" s="2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38" customFormat="1" ht="18.75">
      <c r="A134" s="6"/>
      <c r="B134" s="6"/>
      <c r="C134" s="7"/>
      <c r="D134" s="57"/>
      <c r="E134" s="58"/>
      <c r="F134" s="59"/>
      <c r="G134" s="7"/>
      <c r="H134" s="60"/>
      <c r="I134" s="2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38" customFormat="1" ht="18.75">
      <c r="A135" s="6"/>
      <c r="B135" s="6"/>
      <c r="C135" s="7"/>
      <c r="D135" s="57"/>
      <c r="E135" s="58"/>
      <c r="F135" s="59"/>
      <c r="G135" s="7"/>
      <c r="H135" s="60"/>
      <c r="I135" s="29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38" customFormat="1" ht="18.75">
      <c r="A136" s="6"/>
      <c r="B136" s="6"/>
      <c r="C136" s="7"/>
      <c r="D136" s="57"/>
      <c r="E136" s="58"/>
      <c r="F136" s="59"/>
      <c r="G136" s="7"/>
      <c r="H136" s="60"/>
      <c r="I136" s="2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38" customFormat="1" ht="18.75">
      <c r="A137" s="6"/>
      <c r="B137" s="6"/>
      <c r="C137" s="7"/>
      <c r="D137" s="57"/>
      <c r="E137" s="58"/>
      <c r="F137" s="59"/>
      <c r="G137" s="7"/>
      <c r="H137" s="60"/>
      <c r="I137" s="2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38" customFormat="1" ht="18.75">
      <c r="A138" s="6"/>
      <c r="B138" s="6"/>
      <c r="C138" s="7"/>
      <c r="D138" s="57"/>
      <c r="E138" s="58"/>
      <c r="F138" s="59"/>
      <c r="G138" s="7"/>
      <c r="H138" s="60"/>
      <c r="I138" s="2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8.75">
      <c r="A139" s="6"/>
      <c r="B139" s="6"/>
      <c r="C139" s="7"/>
      <c r="D139" s="57"/>
      <c r="E139" s="58"/>
      <c r="F139" s="59"/>
      <c r="G139" s="7"/>
      <c r="H139" s="60"/>
      <c r="I139" s="29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18.75">
      <c r="A140" s="6"/>
      <c r="B140" s="6"/>
      <c r="C140" s="7"/>
      <c r="D140" s="57"/>
      <c r="E140" s="58"/>
      <c r="F140" s="59"/>
      <c r="G140" s="7"/>
      <c r="H140" s="60"/>
      <c r="I140" s="29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8.75">
      <c r="A141" s="6"/>
      <c r="B141" s="6"/>
      <c r="C141" s="7"/>
      <c r="D141" s="57"/>
      <c r="E141" s="58"/>
      <c r="F141" s="59"/>
      <c r="G141" s="7"/>
      <c r="H141" s="60"/>
      <c r="I141" s="29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38" customFormat="1" ht="18.75">
      <c r="A142" s="6"/>
      <c r="B142" s="6"/>
      <c r="C142" s="7"/>
      <c r="D142" s="57"/>
      <c r="E142" s="58"/>
      <c r="F142" s="59"/>
      <c r="G142" s="7"/>
      <c r="H142" s="60"/>
      <c r="I142" s="29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38" customFormat="1" ht="18.75">
      <c r="A143" s="6"/>
      <c r="B143" s="6"/>
      <c r="C143" s="7"/>
      <c r="D143" s="57"/>
      <c r="E143" s="58"/>
      <c r="F143" s="59"/>
      <c r="G143" s="7"/>
      <c r="H143" s="60"/>
      <c r="I143" s="29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38" customFormat="1" ht="18.75">
      <c r="A144" s="6"/>
      <c r="B144" s="6"/>
      <c r="C144" s="7"/>
      <c r="D144" s="57"/>
      <c r="E144" s="58"/>
      <c r="F144" s="59"/>
      <c r="G144" s="7"/>
      <c r="H144" s="60"/>
      <c r="I144" s="29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38" customFormat="1" ht="18.75">
      <c r="A145" s="6"/>
      <c r="B145" s="6"/>
      <c r="C145" s="7"/>
      <c r="D145" s="57"/>
      <c r="E145" s="58"/>
      <c r="F145" s="59"/>
      <c r="G145" s="7"/>
      <c r="H145" s="60"/>
      <c r="I145" s="29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38" customFormat="1" ht="18.75">
      <c r="A146" s="6"/>
      <c r="B146" s="6"/>
      <c r="C146" s="7"/>
      <c r="D146" s="57"/>
      <c r="E146" s="58"/>
      <c r="F146" s="59"/>
      <c r="G146" s="7"/>
      <c r="H146" s="60"/>
      <c r="I146" s="29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38" customFormat="1" ht="18.75">
      <c r="A147" s="6"/>
      <c r="B147" s="6"/>
      <c r="C147" s="7"/>
      <c r="D147" s="57"/>
      <c r="E147" s="58"/>
      <c r="F147" s="59"/>
      <c r="G147" s="7"/>
      <c r="H147" s="60"/>
      <c r="I147" s="29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</sheetData>
  <sheetProtection/>
  <mergeCells count="9">
    <mergeCell ref="B111:F111"/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8"/>
  <sheetViews>
    <sheetView view="pageBreakPreview" zoomScaleNormal="70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91.28125" style="6" customWidth="1"/>
    <col min="2" max="2" width="6.28125" style="4" customWidth="1"/>
    <col min="3" max="3" width="8.7109375" style="5" customWidth="1"/>
    <col min="4" max="4" width="10.421875" style="12" customWidth="1"/>
    <col min="5" max="5" width="17.421875" style="61" customWidth="1"/>
    <col min="6" max="6" width="17.421875" style="1" customWidth="1"/>
    <col min="7" max="34" width="9.140625" style="1" customWidth="1"/>
  </cols>
  <sheetData>
    <row r="1" spans="1:4" s="64" customFormat="1" ht="15.75" customHeight="1">
      <c r="A1" s="711" t="s">
        <v>273</v>
      </c>
      <c r="B1" s="711"/>
      <c r="C1" s="711"/>
      <c r="D1" s="711"/>
    </row>
    <row r="2" spans="1:4" s="64" customFormat="1" ht="15.75" customHeight="1">
      <c r="A2" s="711" t="s">
        <v>501</v>
      </c>
      <c r="B2" s="711"/>
      <c r="C2" s="711"/>
      <c r="D2" s="711"/>
    </row>
    <row r="3" spans="1:4" s="64" customFormat="1" ht="15.75" customHeight="1">
      <c r="A3" s="711" t="s">
        <v>533</v>
      </c>
      <c r="B3" s="711"/>
      <c r="C3" s="711"/>
      <c r="D3" s="711"/>
    </row>
    <row r="4" spans="1:4" s="65" customFormat="1" ht="16.5" customHeight="1">
      <c r="A4" s="707" t="s">
        <v>502</v>
      </c>
      <c r="B4" s="707"/>
      <c r="C4" s="707"/>
      <c r="D4" s="707"/>
    </row>
    <row r="5" spans="1:4" s="65" customFormat="1" ht="16.5" customHeight="1">
      <c r="A5" s="707" t="s">
        <v>515</v>
      </c>
      <c r="B5" s="707"/>
      <c r="C5" s="707"/>
      <c r="D5" s="707"/>
    </row>
    <row r="6" spans="1:3" s="65" customFormat="1" ht="16.5" customHeight="1">
      <c r="A6" s="731"/>
      <c r="B6" s="731"/>
      <c r="C6" s="731"/>
    </row>
    <row r="7" spans="1:4" s="65" customFormat="1" ht="16.5" customHeight="1">
      <c r="A7" s="735" t="s">
        <v>442</v>
      </c>
      <c r="B7" s="736"/>
      <c r="C7" s="106"/>
      <c r="D7" s="106"/>
    </row>
    <row r="8" spans="1:4" s="65" customFormat="1" ht="19.5" customHeight="1">
      <c r="A8" s="735" t="s">
        <v>443</v>
      </c>
      <c r="B8" s="736"/>
      <c r="C8" s="106"/>
      <c r="D8" s="106"/>
    </row>
    <row r="9" spans="1:4" s="2" customFormat="1" ht="18" customHeight="1">
      <c r="A9" s="735" t="s">
        <v>534</v>
      </c>
      <c r="B9" s="736"/>
      <c r="C9" s="71"/>
      <c r="D9" s="655" t="s">
        <v>278</v>
      </c>
    </row>
    <row r="10" spans="1:34" s="20" customFormat="1" ht="45.75" customHeight="1">
      <c r="A10" s="107" t="s">
        <v>217</v>
      </c>
      <c r="B10" s="108" t="s">
        <v>216</v>
      </c>
      <c r="C10" s="109"/>
      <c r="D10" s="52" t="s">
        <v>164</v>
      </c>
      <c r="E10" s="6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38" customFormat="1" ht="18.75">
      <c r="A11" s="30" t="s">
        <v>170</v>
      </c>
      <c r="B11" s="33"/>
      <c r="C11" s="34"/>
      <c r="D11" s="36">
        <f>D12+D14+D16+D18+D20+D22+D25+D27</f>
        <v>761</v>
      </c>
      <c r="E11" s="68"/>
      <c r="F11" s="6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5" s="27" customFormat="1" ht="47.25">
      <c r="A12" s="625" t="s">
        <v>569</v>
      </c>
      <c r="B12" s="421" t="s">
        <v>218</v>
      </c>
      <c r="C12" s="422" t="s">
        <v>522</v>
      </c>
      <c r="D12" s="383">
        <f>+D13</f>
        <v>579</v>
      </c>
      <c r="E12" s="22"/>
    </row>
    <row r="13" spans="1:5" s="27" customFormat="1" ht="60" customHeight="1">
      <c r="A13" s="626" t="s">
        <v>570</v>
      </c>
      <c r="B13" s="627" t="s">
        <v>220</v>
      </c>
      <c r="C13" s="628" t="s">
        <v>522</v>
      </c>
      <c r="D13" s="374">
        <f>SUM(прил7!G92)</f>
        <v>579</v>
      </c>
      <c r="E13" s="22"/>
    </row>
    <row r="14" spans="1:5" s="27" customFormat="1" ht="47.25" hidden="1">
      <c r="A14" s="629" t="s">
        <v>488</v>
      </c>
      <c r="B14" s="421" t="s">
        <v>227</v>
      </c>
      <c r="C14" s="422" t="s">
        <v>219</v>
      </c>
      <c r="D14" s="383">
        <f>D15</f>
        <v>92</v>
      </c>
      <c r="E14" s="22"/>
    </row>
    <row r="15" spans="1:5" s="27" customFormat="1" ht="63" hidden="1">
      <c r="A15" s="630" t="s">
        <v>489</v>
      </c>
      <c r="B15" s="627" t="s">
        <v>228</v>
      </c>
      <c r="C15" s="628" t="s">
        <v>219</v>
      </c>
      <c r="D15" s="374">
        <f>SUM(прил7!G102)</f>
        <v>92</v>
      </c>
      <c r="E15" s="22"/>
    </row>
    <row r="16" spans="1:34" s="42" customFormat="1" ht="47.25" hidden="1">
      <c r="A16" s="631" t="s">
        <v>458</v>
      </c>
      <c r="B16" s="421" t="s">
        <v>428</v>
      </c>
      <c r="C16" s="422" t="s">
        <v>219</v>
      </c>
      <c r="D16" s="383">
        <f>D17</f>
        <v>0</v>
      </c>
      <c r="E16" s="1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s="38" customFormat="1" ht="78.75" hidden="1">
      <c r="A17" s="632" t="s">
        <v>459</v>
      </c>
      <c r="B17" s="627" t="s">
        <v>429</v>
      </c>
      <c r="C17" s="628" t="s">
        <v>219</v>
      </c>
      <c r="D17" s="374">
        <f>SUM(прил7!G68)</f>
        <v>0</v>
      </c>
      <c r="E17" s="2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5" s="43" customFormat="1" ht="47.25" hidden="1">
      <c r="A18" s="631" t="s">
        <v>460</v>
      </c>
      <c r="B18" s="633" t="s">
        <v>184</v>
      </c>
      <c r="C18" s="422" t="s">
        <v>522</v>
      </c>
      <c r="D18" s="383">
        <f>+D19</f>
        <v>0</v>
      </c>
      <c r="E18" s="3"/>
    </row>
    <row r="19" spans="1:5" s="43" customFormat="1" ht="78.75" hidden="1">
      <c r="A19" s="632" t="s">
        <v>471</v>
      </c>
      <c r="B19" s="634" t="s">
        <v>230</v>
      </c>
      <c r="C19" s="635" t="s">
        <v>522</v>
      </c>
      <c r="D19" s="636">
        <f>SUM(прил7!G72)</f>
        <v>0</v>
      </c>
      <c r="E19" s="3"/>
    </row>
    <row r="20" spans="1:34" s="54" customFormat="1" ht="51.75" customHeight="1">
      <c r="A20" s="637" t="s">
        <v>571</v>
      </c>
      <c r="B20" s="506" t="s">
        <v>232</v>
      </c>
      <c r="C20" s="507" t="s">
        <v>522</v>
      </c>
      <c r="D20" s="638">
        <f>+D21</f>
        <v>90</v>
      </c>
      <c r="E20" s="26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s="42" customFormat="1" ht="63">
      <c r="A21" s="639" t="s">
        <v>572</v>
      </c>
      <c r="B21" s="640" t="s">
        <v>233</v>
      </c>
      <c r="C21" s="641" t="s">
        <v>522</v>
      </c>
      <c r="D21" s="642">
        <f>SUM(прил7!G78)</f>
        <v>90</v>
      </c>
      <c r="E21" s="1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5" s="41" customFormat="1" ht="63" hidden="1">
      <c r="A22" s="643" t="s">
        <v>475</v>
      </c>
      <c r="B22" s="340" t="s">
        <v>238</v>
      </c>
      <c r="C22" s="341" t="s">
        <v>219</v>
      </c>
      <c r="D22" s="644">
        <f>SUM(D23:D24)</f>
        <v>0</v>
      </c>
      <c r="E22" s="13"/>
    </row>
    <row r="23" spans="1:5" s="41" customFormat="1" ht="78.75" hidden="1">
      <c r="A23" s="645" t="s">
        <v>462</v>
      </c>
      <c r="B23" s="646" t="s">
        <v>210</v>
      </c>
      <c r="C23" s="372" t="s">
        <v>219</v>
      </c>
      <c r="D23" s="647">
        <f>SUM(прил7!G86)</f>
        <v>0</v>
      </c>
      <c r="E23" s="13"/>
    </row>
    <row r="24" spans="1:5" s="41" customFormat="1" ht="78.75" hidden="1">
      <c r="A24" s="648" t="s">
        <v>464</v>
      </c>
      <c r="B24" s="646" t="s">
        <v>214</v>
      </c>
      <c r="C24" s="372" t="s">
        <v>219</v>
      </c>
      <c r="D24" s="647">
        <f>SUM(прил7!G108)</f>
        <v>0</v>
      </c>
      <c r="E24" s="13"/>
    </row>
    <row r="25" spans="1:5" s="43" customFormat="1" ht="47.25" hidden="1">
      <c r="A25" s="631" t="s">
        <v>490</v>
      </c>
      <c r="B25" s="633" t="s">
        <v>185</v>
      </c>
      <c r="C25" s="422" t="s">
        <v>219</v>
      </c>
      <c r="D25" s="383">
        <f>+D26</f>
        <v>0</v>
      </c>
      <c r="E25" s="3"/>
    </row>
    <row r="26" spans="1:5" s="43" customFormat="1" ht="63" hidden="1">
      <c r="A26" s="649" t="s">
        <v>466</v>
      </c>
      <c r="B26" s="650" t="s">
        <v>242</v>
      </c>
      <c r="C26" s="651" t="s">
        <v>219</v>
      </c>
      <c r="D26" s="374">
        <f>SUM(прил7!G20)</f>
        <v>0</v>
      </c>
      <c r="E26" s="3"/>
    </row>
    <row r="27" spans="1:5" s="49" customFormat="1" ht="63" hidden="1">
      <c r="A27" s="652" t="s">
        <v>491</v>
      </c>
      <c r="B27" s="421" t="s">
        <v>245</v>
      </c>
      <c r="C27" s="422" t="s">
        <v>219</v>
      </c>
      <c r="D27" s="465">
        <f>+D28</f>
        <v>0</v>
      </c>
      <c r="E27" s="23"/>
    </row>
    <row r="28" spans="1:5" s="48" customFormat="1" ht="94.5" hidden="1">
      <c r="A28" s="648" t="s">
        <v>456</v>
      </c>
      <c r="B28" s="653" t="s">
        <v>246</v>
      </c>
      <c r="C28" s="654" t="s">
        <v>219</v>
      </c>
      <c r="D28" s="647">
        <f>SUM(прил7!G57,прил7!G62)</f>
        <v>0</v>
      </c>
      <c r="E28" s="21"/>
    </row>
    <row r="72" spans="1:34" s="38" customFormat="1" ht="18.75">
      <c r="A72" s="6"/>
      <c r="B72" s="58"/>
      <c r="C72" s="59"/>
      <c r="D72" s="60"/>
      <c r="E72" s="29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s="38" customFormat="1" ht="18.75">
      <c r="A73" s="6"/>
      <c r="B73" s="58"/>
      <c r="C73" s="59"/>
      <c r="D73" s="60"/>
      <c r="E73" s="29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s="38" customFormat="1" ht="18.75">
      <c r="A74" s="6"/>
      <c r="B74" s="58"/>
      <c r="C74" s="59"/>
      <c r="D74" s="60"/>
      <c r="E74" s="29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s="38" customFormat="1" ht="18.75">
      <c r="A75" s="6"/>
      <c r="B75" s="58"/>
      <c r="C75" s="59"/>
      <c r="D75" s="60"/>
      <c r="E75" s="29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s="38" customFormat="1" ht="18.75">
      <c r="A76" s="6"/>
      <c r="B76" s="58"/>
      <c r="C76" s="59"/>
      <c r="D76" s="60"/>
      <c r="E76" s="29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s="38" customFormat="1" ht="18.75">
      <c r="A77" s="6"/>
      <c r="B77" s="58"/>
      <c r="C77" s="59"/>
      <c r="D77" s="60"/>
      <c r="E77" s="29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s="38" customFormat="1" ht="18.75">
      <c r="A78" s="6"/>
      <c r="B78" s="58"/>
      <c r="C78" s="59"/>
      <c r="D78" s="60"/>
      <c r="E78" s="29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s="38" customFormat="1" ht="18.75">
      <c r="A79" s="6"/>
      <c r="B79" s="58"/>
      <c r="C79" s="59"/>
      <c r="D79" s="60"/>
      <c r="E79" s="29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s="38" customFormat="1" ht="18.75">
      <c r="A80" s="6"/>
      <c r="B80" s="58"/>
      <c r="C80" s="59"/>
      <c r="D80" s="60"/>
      <c r="E80" s="29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s="38" customFormat="1" ht="18.75">
      <c r="A81" s="6"/>
      <c r="B81" s="58"/>
      <c r="C81" s="59"/>
      <c r="D81" s="60"/>
      <c r="E81" s="29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s="38" customFormat="1" ht="18.75">
      <c r="A82" s="6"/>
      <c r="B82" s="58"/>
      <c r="C82" s="59"/>
      <c r="D82" s="60"/>
      <c r="E82" s="29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s="38" customFormat="1" ht="18.75">
      <c r="A83" s="6"/>
      <c r="B83" s="58"/>
      <c r="C83" s="59"/>
      <c r="D83" s="60"/>
      <c r="E83" s="29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s="38" customFormat="1" ht="18.75">
      <c r="A84" s="6"/>
      <c r="B84" s="58"/>
      <c r="C84" s="59"/>
      <c r="D84" s="60"/>
      <c r="E84" s="2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s="38" customFormat="1" ht="18.75">
      <c r="A85" s="6"/>
      <c r="B85" s="58"/>
      <c r="C85" s="59"/>
      <c r="D85" s="60"/>
      <c r="E85" s="2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s="38" customFormat="1" ht="18.75">
      <c r="A86" s="6"/>
      <c r="B86" s="58"/>
      <c r="C86" s="59"/>
      <c r="D86" s="60"/>
      <c r="E86" s="29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1:34" s="38" customFormat="1" ht="18.75">
      <c r="A87" s="6"/>
      <c r="B87" s="58"/>
      <c r="C87" s="59"/>
      <c r="D87" s="60"/>
      <c r="E87" s="2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 s="38" customFormat="1" ht="18.75">
      <c r="A88" s="6"/>
      <c r="B88" s="58"/>
      <c r="C88" s="59"/>
      <c r="D88" s="60"/>
      <c r="E88" s="29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34" s="38" customFormat="1" ht="18.75">
      <c r="A89" s="6"/>
      <c r="B89" s="58"/>
      <c r="C89" s="59"/>
      <c r="D89" s="60"/>
      <c r="E89" s="29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1:34" s="38" customFormat="1" ht="18.75">
      <c r="A90" s="6"/>
      <c r="B90" s="58"/>
      <c r="C90" s="59"/>
      <c r="D90" s="60"/>
      <c r="E90" s="29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1:34" s="38" customFormat="1" ht="18.75">
      <c r="A91" s="6"/>
      <c r="B91" s="58"/>
      <c r="C91" s="59"/>
      <c r="D91" s="60"/>
      <c r="E91" s="29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 s="38" customFormat="1" ht="18.75">
      <c r="A92" s="6"/>
      <c r="B92" s="58"/>
      <c r="C92" s="59"/>
      <c r="D92" s="60"/>
      <c r="E92" s="29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s="38" customFormat="1" ht="18.75">
      <c r="A93" s="6"/>
      <c r="B93" s="58"/>
      <c r="C93" s="59"/>
      <c r="D93" s="60"/>
      <c r="E93" s="29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s="38" customFormat="1" ht="18.75">
      <c r="A94" s="6"/>
      <c r="B94" s="58"/>
      <c r="C94" s="59"/>
      <c r="D94" s="60"/>
      <c r="E94" s="29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 s="38" customFormat="1" ht="18.75">
      <c r="A95" s="6"/>
      <c r="B95" s="58"/>
      <c r="C95" s="59"/>
      <c r="D95" s="60"/>
      <c r="E95" s="29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 s="38" customFormat="1" ht="18.75">
      <c r="A96" s="6"/>
      <c r="B96" s="58"/>
      <c r="C96" s="59"/>
      <c r="D96" s="60"/>
      <c r="E96" s="29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34" s="38" customFormat="1" ht="18.75">
      <c r="A97" s="6"/>
      <c r="B97" s="58"/>
      <c r="C97" s="59"/>
      <c r="D97" s="60"/>
      <c r="E97" s="29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1:34" s="38" customFormat="1" ht="18.75">
      <c r="A98" s="6"/>
      <c r="B98" s="58"/>
      <c r="C98" s="59"/>
      <c r="D98" s="60"/>
      <c r="E98" s="29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 s="38" customFormat="1" ht="18.75">
      <c r="A99" s="6"/>
      <c r="B99" s="58"/>
      <c r="C99" s="59"/>
      <c r="D99" s="60"/>
      <c r="E99" s="29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 s="38" customFormat="1" ht="18.75">
      <c r="A100" s="6"/>
      <c r="B100" s="58"/>
      <c r="C100" s="59"/>
      <c r="D100" s="60"/>
      <c r="E100" s="29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s="38" customFormat="1" ht="18.75">
      <c r="A101" s="6"/>
      <c r="B101" s="58"/>
      <c r="C101" s="59"/>
      <c r="D101" s="60"/>
      <c r="E101" s="29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 s="38" customFormat="1" ht="18.75">
      <c r="A102" s="6"/>
      <c r="B102" s="58"/>
      <c r="C102" s="59"/>
      <c r="D102" s="60"/>
      <c r="E102" s="29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 s="38" customFormat="1" ht="18.75">
      <c r="A103" s="6"/>
      <c r="B103" s="58"/>
      <c r="C103" s="59"/>
      <c r="D103" s="60"/>
      <c r="E103" s="29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 s="38" customFormat="1" ht="18.75">
      <c r="A104" s="6"/>
      <c r="B104" s="58"/>
      <c r="C104" s="59"/>
      <c r="D104" s="60"/>
      <c r="E104" s="29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s="38" customFormat="1" ht="18.75">
      <c r="A105" s="6"/>
      <c r="B105" s="58"/>
      <c r="C105" s="59"/>
      <c r="D105" s="60"/>
      <c r="E105" s="29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06" spans="1:34" s="38" customFormat="1" ht="18.75">
      <c r="A106" s="6"/>
      <c r="B106" s="58"/>
      <c r="C106" s="59"/>
      <c r="D106" s="60"/>
      <c r="E106" s="29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 s="38" customFormat="1" ht="18.75">
      <c r="A107" s="6"/>
      <c r="B107" s="58"/>
      <c r="C107" s="59"/>
      <c r="D107" s="60"/>
      <c r="E107" s="29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34" s="38" customFormat="1" ht="18.75">
      <c r="A108" s="6"/>
      <c r="B108" s="58"/>
      <c r="C108" s="59"/>
      <c r="D108" s="60"/>
      <c r="E108" s="29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</sheetData>
  <sheetProtection/>
  <mergeCells count="9">
    <mergeCell ref="A8:B8"/>
    <mergeCell ref="A9:B9"/>
    <mergeCell ref="A7:B7"/>
    <mergeCell ref="A6:C6"/>
    <mergeCell ref="A5:D5"/>
    <mergeCell ref="A1:D1"/>
    <mergeCell ref="A2:D2"/>
    <mergeCell ref="A3:D3"/>
    <mergeCell ref="A4:D4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01"/>
  <sheetViews>
    <sheetView view="pageBreakPreview" zoomScaleNormal="70" zoomScaleSheetLayoutView="100" zoomScalePageLayoutView="0" workbookViewId="0" topLeftCell="A7">
      <selection activeCell="A3" sqref="A3:H3"/>
    </sheetView>
  </sheetViews>
  <sheetFormatPr defaultColWidth="9.140625" defaultRowHeight="15"/>
  <cols>
    <col min="1" max="1" width="68.57421875" style="6" customWidth="1"/>
    <col min="2" max="2" width="8.7109375" style="10" customWidth="1"/>
    <col min="3" max="3" width="9.140625" style="11" customWidth="1"/>
    <col min="4" max="4" width="10.57421875" style="4" customWidth="1"/>
    <col min="5" max="5" width="10.7109375" style="5" customWidth="1"/>
    <col min="6" max="6" width="8.8515625" style="10" customWidth="1"/>
    <col min="7" max="7" width="8.57421875" style="10" hidden="1" customWidth="1"/>
    <col min="8" max="8" width="3.7109375" style="12" hidden="1" customWidth="1"/>
    <col min="9" max="9" width="15.00390625" style="61" customWidth="1"/>
    <col min="10" max="10" width="15.00390625" style="1" customWidth="1"/>
    <col min="11" max="38" width="9.140625" style="1" customWidth="1"/>
  </cols>
  <sheetData>
    <row r="1" spans="1:8" s="64" customFormat="1" ht="15.75" customHeight="1">
      <c r="A1" s="711" t="s">
        <v>70</v>
      </c>
      <c r="B1" s="711"/>
      <c r="C1" s="711"/>
      <c r="D1" s="711"/>
      <c r="E1" s="711"/>
      <c r="F1" s="711"/>
      <c r="G1" s="711"/>
      <c r="H1" s="711"/>
    </row>
    <row r="2" spans="1:8" s="64" customFormat="1" ht="15.75" customHeight="1">
      <c r="A2" s="711" t="s">
        <v>501</v>
      </c>
      <c r="B2" s="711"/>
      <c r="C2" s="711"/>
      <c r="D2" s="711"/>
      <c r="E2" s="711"/>
      <c r="F2" s="711"/>
      <c r="G2" s="711"/>
      <c r="H2" s="711"/>
    </row>
    <row r="3" spans="1:8" s="64" customFormat="1" ht="15.75" customHeight="1">
      <c r="A3" s="711" t="s">
        <v>512</v>
      </c>
      <c r="B3" s="711"/>
      <c r="C3" s="711"/>
      <c r="D3" s="711"/>
      <c r="E3" s="711"/>
      <c r="F3" s="711"/>
      <c r="G3" s="711"/>
      <c r="H3" s="711"/>
    </row>
    <row r="4" spans="1:8" s="65" customFormat="1" ht="16.5" customHeight="1">
      <c r="A4" s="707" t="s">
        <v>502</v>
      </c>
      <c r="B4" s="707"/>
      <c r="C4" s="707"/>
      <c r="D4" s="707"/>
      <c r="E4" s="707"/>
      <c r="F4" s="707"/>
      <c r="G4" s="707"/>
      <c r="H4" s="707"/>
    </row>
    <row r="5" spans="1:8" s="65" customFormat="1" ht="16.5" customHeight="1">
      <c r="A5" s="707" t="s">
        <v>441</v>
      </c>
      <c r="B5" s="707"/>
      <c r="C5" s="707"/>
      <c r="D5" s="707"/>
      <c r="E5" s="707"/>
      <c r="F5" s="707"/>
      <c r="G5" s="707"/>
      <c r="H5" s="707"/>
    </row>
    <row r="6" spans="1:7" s="65" customFormat="1" ht="16.5" customHeight="1">
      <c r="A6" s="731"/>
      <c r="B6" s="731"/>
      <c r="C6" s="731"/>
      <c r="D6" s="731"/>
      <c r="E6" s="731"/>
      <c r="F6" s="731"/>
      <c r="G6" s="66"/>
    </row>
    <row r="7" spans="1:4" s="65" customFormat="1" ht="16.5" customHeight="1">
      <c r="A7" s="735" t="s">
        <v>442</v>
      </c>
      <c r="B7" s="736"/>
      <c r="C7" s="106"/>
      <c r="D7" s="106"/>
    </row>
    <row r="8" spans="1:4" s="65" customFormat="1" ht="19.5" customHeight="1">
      <c r="A8" s="735" t="s">
        <v>443</v>
      </c>
      <c r="B8" s="736"/>
      <c r="C8" s="106"/>
      <c r="D8" s="106"/>
    </row>
    <row r="9" spans="1:4" s="65" customFormat="1" ht="19.5" customHeight="1">
      <c r="A9" s="735" t="s">
        <v>446</v>
      </c>
      <c r="B9" s="736"/>
      <c r="C9" s="106"/>
      <c r="D9" s="106"/>
    </row>
    <row r="10" spans="1:4" s="2" customFormat="1" ht="18" customHeight="1">
      <c r="A10" s="735"/>
      <c r="B10" s="736"/>
      <c r="C10" s="71"/>
      <c r="D10" s="71" t="s">
        <v>278</v>
      </c>
    </row>
    <row r="11" spans="1:34" s="20" customFormat="1" ht="66" customHeight="1">
      <c r="A11" s="107" t="s">
        <v>217</v>
      </c>
      <c r="B11" s="108" t="s">
        <v>216</v>
      </c>
      <c r="C11" s="109"/>
      <c r="D11" s="52" t="s">
        <v>276</v>
      </c>
      <c r="E11" s="52" t="s">
        <v>275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38" customFormat="1" ht="18.75">
      <c r="A12" s="30" t="s">
        <v>170</v>
      </c>
      <c r="B12" s="33"/>
      <c r="C12" s="34"/>
      <c r="D12" s="36">
        <f>D13+D15+D17+D19+D21+D23+D26+D28</f>
        <v>226.4</v>
      </c>
      <c r="E12" s="36">
        <f>E13+E15+E17+E19+E21+E23+E26+E28</f>
        <v>147.8</v>
      </c>
      <c r="F12" s="6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5" s="27" customFormat="1" ht="63">
      <c r="A13" s="625" t="s">
        <v>474</v>
      </c>
      <c r="B13" s="421" t="s">
        <v>218</v>
      </c>
      <c r="C13" s="422" t="s">
        <v>219</v>
      </c>
      <c r="D13" s="383">
        <f>+D14</f>
        <v>192.8</v>
      </c>
      <c r="E13" s="383">
        <f>+E14</f>
        <v>122.8</v>
      </c>
    </row>
    <row r="14" spans="1:5" s="27" customFormat="1" ht="63">
      <c r="A14" s="626" t="s">
        <v>463</v>
      </c>
      <c r="B14" s="627" t="s">
        <v>220</v>
      </c>
      <c r="C14" s="628" t="s">
        <v>219</v>
      </c>
      <c r="D14" s="374">
        <f>SUM(прил8!G91)</f>
        <v>192.8</v>
      </c>
      <c r="E14" s="374">
        <f>SUM(прил8!H91)</f>
        <v>122.8</v>
      </c>
    </row>
    <row r="15" spans="1:5" s="27" customFormat="1" ht="63" hidden="1">
      <c r="A15" s="629" t="s">
        <v>488</v>
      </c>
      <c r="B15" s="421" t="s">
        <v>227</v>
      </c>
      <c r="C15" s="422" t="s">
        <v>219</v>
      </c>
      <c r="D15" s="383">
        <f>D16</f>
        <v>0</v>
      </c>
      <c r="E15" s="383">
        <f>E16</f>
        <v>0</v>
      </c>
    </row>
    <row r="16" spans="1:5" s="27" customFormat="1" ht="78.75" hidden="1">
      <c r="A16" s="630" t="s">
        <v>492</v>
      </c>
      <c r="B16" s="627" t="s">
        <v>228</v>
      </c>
      <c r="C16" s="628" t="s">
        <v>219</v>
      </c>
      <c r="D16" s="374">
        <f>SUM(прил8!G101)</f>
        <v>0</v>
      </c>
      <c r="E16" s="374">
        <f>SUM(прил8!H101)</f>
        <v>0</v>
      </c>
    </row>
    <row r="17" spans="1:34" s="42" customFormat="1" ht="78.75" hidden="1">
      <c r="A17" s="631" t="s">
        <v>469</v>
      </c>
      <c r="B17" s="421" t="s">
        <v>428</v>
      </c>
      <c r="C17" s="422" t="s">
        <v>219</v>
      </c>
      <c r="D17" s="383">
        <f>D18</f>
        <v>0</v>
      </c>
      <c r="E17" s="383">
        <f>E18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38" customFormat="1" ht="94.5" hidden="1">
      <c r="A18" s="632" t="s">
        <v>459</v>
      </c>
      <c r="B18" s="627" t="s">
        <v>429</v>
      </c>
      <c r="C18" s="628" t="s">
        <v>219</v>
      </c>
      <c r="D18" s="374">
        <f>SUM(прил8!G67)</f>
        <v>0</v>
      </c>
      <c r="E18" s="374">
        <f>SUM(прил8!H67)</f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5" s="43" customFormat="1" ht="78.75">
      <c r="A19" s="631" t="s">
        <v>493</v>
      </c>
      <c r="B19" s="633" t="s">
        <v>184</v>
      </c>
      <c r="C19" s="422" t="s">
        <v>219</v>
      </c>
      <c r="D19" s="383">
        <f>+D20</f>
        <v>18.6</v>
      </c>
      <c r="E19" s="383">
        <f>+E20</f>
        <v>15</v>
      </c>
    </row>
    <row r="20" spans="1:5" s="43" customFormat="1" ht="94.5">
      <c r="A20" s="656" t="s">
        <v>477</v>
      </c>
      <c r="B20" s="634" t="s">
        <v>230</v>
      </c>
      <c r="C20" s="635" t="s">
        <v>219</v>
      </c>
      <c r="D20" s="636">
        <f>SUM(прил8!G71)</f>
        <v>18.6</v>
      </c>
      <c r="E20" s="636">
        <f>SUM(прил8!H71)</f>
        <v>15</v>
      </c>
    </row>
    <row r="21" spans="1:34" s="54" customFormat="1" ht="63">
      <c r="A21" s="657" t="s">
        <v>472</v>
      </c>
      <c r="B21" s="506" t="s">
        <v>232</v>
      </c>
      <c r="C21" s="507" t="s">
        <v>219</v>
      </c>
      <c r="D21" s="509">
        <f>+D22</f>
        <v>15</v>
      </c>
      <c r="E21" s="509">
        <f>+E22</f>
        <v>10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42" customFormat="1" ht="94.5">
      <c r="A22" s="639" t="s">
        <v>478</v>
      </c>
      <c r="B22" s="640" t="s">
        <v>233</v>
      </c>
      <c r="C22" s="641" t="s">
        <v>219</v>
      </c>
      <c r="D22" s="658">
        <f>SUM(прил8!G77)</f>
        <v>15</v>
      </c>
      <c r="E22" s="658">
        <f>SUM(прил8!H77)</f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5" s="41" customFormat="1" ht="78.75" hidden="1">
      <c r="A23" s="643" t="s">
        <v>475</v>
      </c>
      <c r="B23" s="340" t="s">
        <v>238</v>
      </c>
      <c r="C23" s="341" t="s">
        <v>219</v>
      </c>
      <c r="D23" s="644">
        <f>SUM(D24:D25)</f>
        <v>0</v>
      </c>
      <c r="E23" s="465">
        <f>SUM(E24:E25)</f>
        <v>0</v>
      </c>
    </row>
    <row r="24" spans="1:5" s="41" customFormat="1" ht="94.5" hidden="1">
      <c r="A24" s="645" t="s">
        <v>494</v>
      </c>
      <c r="B24" s="646" t="s">
        <v>210</v>
      </c>
      <c r="C24" s="372" t="s">
        <v>219</v>
      </c>
      <c r="D24" s="647">
        <f>SUM(прил8!G85)</f>
        <v>0</v>
      </c>
      <c r="E24" s="647">
        <f>SUM(прил8!H85)</f>
        <v>0</v>
      </c>
    </row>
    <row r="25" spans="1:5" s="41" customFormat="1" ht="94.5" hidden="1">
      <c r="A25" s="648" t="s">
        <v>464</v>
      </c>
      <c r="B25" s="646" t="s">
        <v>214</v>
      </c>
      <c r="C25" s="372" t="s">
        <v>219</v>
      </c>
      <c r="D25" s="647">
        <f>SUM(прил8!G107)</f>
        <v>0</v>
      </c>
      <c r="E25" s="647">
        <f>SUM(прил8!H107)</f>
        <v>0</v>
      </c>
    </row>
    <row r="26" spans="1:5" s="43" customFormat="1" ht="63" hidden="1">
      <c r="A26" s="631" t="s">
        <v>490</v>
      </c>
      <c r="B26" s="633" t="s">
        <v>185</v>
      </c>
      <c r="C26" s="422" t="s">
        <v>219</v>
      </c>
      <c r="D26" s="383">
        <f>+D27</f>
        <v>0</v>
      </c>
      <c r="E26" s="383">
        <f>+E27</f>
        <v>0</v>
      </c>
    </row>
    <row r="27" spans="1:5" s="43" customFormat="1" ht="78.75" hidden="1">
      <c r="A27" s="649" t="s">
        <v>482</v>
      </c>
      <c r="B27" s="650" t="s">
        <v>242</v>
      </c>
      <c r="C27" s="651" t="s">
        <v>219</v>
      </c>
      <c r="D27" s="374">
        <f>SUM(прил8!G20)</f>
        <v>0</v>
      </c>
      <c r="E27" s="374">
        <f>SUM(прил8!H20)</f>
        <v>0</v>
      </c>
    </row>
    <row r="28" spans="1:5" s="49" customFormat="1" ht="78.75" hidden="1">
      <c r="A28" s="652" t="s">
        <v>457</v>
      </c>
      <c r="B28" s="421" t="s">
        <v>245</v>
      </c>
      <c r="C28" s="422" t="s">
        <v>219</v>
      </c>
      <c r="D28" s="465">
        <f>+D29</f>
        <v>0</v>
      </c>
      <c r="E28" s="465">
        <f>+E29</f>
        <v>0</v>
      </c>
    </row>
    <row r="29" spans="1:5" s="48" customFormat="1" ht="126" hidden="1">
      <c r="A29" s="648" t="s">
        <v>456</v>
      </c>
      <c r="B29" s="653" t="s">
        <v>246</v>
      </c>
      <c r="C29" s="654" t="s">
        <v>219</v>
      </c>
      <c r="D29" s="647">
        <f>SUM(прил8!G56,прил8!G61)</f>
        <v>0</v>
      </c>
      <c r="E29" s="647">
        <f>SUM(прил8!H56,прил8!H61)</f>
        <v>0</v>
      </c>
    </row>
    <row r="30" ht="18.75">
      <c r="G30" s="12"/>
    </row>
    <row r="31" ht="18.75">
      <c r="G31" s="12"/>
    </row>
    <row r="32" ht="18.75">
      <c r="G32" s="12"/>
    </row>
    <row r="33" ht="18.75">
      <c r="G33" s="12"/>
    </row>
    <row r="34" ht="18.75">
      <c r="G34" s="12"/>
    </row>
    <row r="35" ht="18.75">
      <c r="G35" s="12"/>
    </row>
    <row r="36" ht="18.75">
      <c r="G36" s="12"/>
    </row>
    <row r="37" ht="18.75">
      <c r="G37" s="12"/>
    </row>
    <row r="38" ht="18.75">
      <c r="G38" s="12"/>
    </row>
    <row r="39" ht="18.75">
      <c r="G39" s="12"/>
    </row>
    <row r="40" ht="18.75">
      <c r="G40" s="12"/>
    </row>
    <row r="41" ht="18.75">
      <c r="G41" s="12"/>
    </row>
    <row r="65" spans="1:38" s="38" customFormat="1" ht="18.75">
      <c r="A65" s="6"/>
      <c r="B65" s="7"/>
      <c r="C65" s="57"/>
      <c r="D65" s="58"/>
      <c r="E65" s="59"/>
      <c r="F65" s="7"/>
      <c r="G65" s="7"/>
      <c r="H65" s="60"/>
      <c r="I65" s="2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38" customFormat="1" ht="18.75">
      <c r="A66" s="6"/>
      <c r="B66" s="7"/>
      <c r="C66" s="57"/>
      <c r="D66" s="58"/>
      <c r="E66" s="59"/>
      <c r="F66" s="7"/>
      <c r="G66" s="7"/>
      <c r="H66" s="60"/>
      <c r="I66" s="29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38" customFormat="1" ht="18.75">
      <c r="A67" s="6"/>
      <c r="B67" s="7"/>
      <c r="C67" s="57"/>
      <c r="D67" s="58"/>
      <c r="E67" s="59"/>
      <c r="F67" s="7"/>
      <c r="G67" s="7"/>
      <c r="H67" s="60"/>
      <c r="I67" s="29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38" customFormat="1" ht="18.75">
      <c r="A68" s="6"/>
      <c r="B68" s="7"/>
      <c r="C68" s="57"/>
      <c r="D68" s="58"/>
      <c r="E68" s="59"/>
      <c r="F68" s="7"/>
      <c r="G68" s="7"/>
      <c r="H68" s="60"/>
      <c r="I68" s="29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38" customFormat="1" ht="18.75">
      <c r="A69" s="6"/>
      <c r="B69" s="7"/>
      <c r="C69" s="57"/>
      <c r="D69" s="58"/>
      <c r="E69" s="59"/>
      <c r="F69" s="7"/>
      <c r="G69" s="7"/>
      <c r="H69" s="60"/>
      <c r="I69" s="29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38" customFormat="1" ht="18.75">
      <c r="A70" s="6"/>
      <c r="B70" s="7"/>
      <c r="C70" s="57"/>
      <c r="D70" s="58"/>
      <c r="E70" s="59"/>
      <c r="F70" s="7"/>
      <c r="G70" s="7"/>
      <c r="H70" s="60"/>
      <c r="I70" s="2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38" customFormat="1" ht="18.75">
      <c r="A71" s="6"/>
      <c r="B71" s="7"/>
      <c r="C71" s="57"/>
      <c r="D71" s="58"/>
      <c r="E71" s="59"/>
      <c r="F71" s="7"/>
      <c r="G71" s="7"/>
      <c r="H71" s="60"/>
      <c r="I71" s="29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38" customFormat="1" ht="18.75">
      <c r="A72" s="6"/>
      <c r="B72" s="7"/>
      <c r="C72" s="57"/>
      <c r="D72" s="58"/>
      <c r="E72" s="59"/>
      <c r="F72" s="7"/>
      <c r="G72" s="7"/>
      <c r="H72" s="60"/>
      <c r="I72" s="2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38" customFormat="1" ht="18.75">
      <c r="A73" s="6"/>
      <c r="B73" s="7"/>
      <c r="C73" s="57"/>
      <c r="D73" s="58"/>
      <c r="E73" s="59"/>
      <c r="F73" s="7"/>
      <c r="G73" s="7"/>
      <c r="H73" s="60"/>
      <c r="I73" s="2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38" customFormat="1" ht="18.75">
      <c r="A74" s="6"/>
      <c r="B74" s="7"/>
      <c r="C74" s="57"/>
      <c r="D74" s="58"/>
      <c r="E74" s="59"/>
      <c r="F74" s="7"/>
      <c r="G74" s="7"/>
      <c r="H74" s="60"/>
      <c r="I74" s="29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38" customFormat="1" ht="18.75">
      <c r="A75" s="6"/>
      <c r="B75" s="7"/>
      <c r="C75" s="57"/>
      <c r="D75" s="58"/>
      <c r="E75" s="59"/>
      <c r="F75" s="7"/>
      <c r="G75" s="7"/>
      <c r="H75" s="60"/>
      <c r="I75" s="29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38" customFormat="1" ht="18.75">
      <c r="A76" s="6"/>
      <c r="B76" s="7"/>
      <c r="C76" s="57"/>
      <c r="D76" s="58"/>
      <c r="E76" s="59"/>
      <c r="F76" s="7"/>
      <c r="G76" s="7"/>
      <c r="H76" s="60"/>
      <c r="I76" s="29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38" customFormat="1" ht="18.75">
      <c r="A77" s="6"/>
      <c r="B77" s="7"/>
      <c r="C77" s="57"/>
      <c r="D77" s="58"/>
      <c r="E77" s="59"/>
      <c r="F77" s="7"/>
      <c r="G77" s="7"/>
      <c r="H77" s="60"/>
      <c r="I77" s="29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38" customFormat="1" ht="18.75">
      <c r="A78" s="6"/>
      <c r="B78" s="7"/>
      <c r="C78" s="57"/>
      <c r="D78" s="58"/>
      <c r="E78" s="59"/>
      <c r="F78" s="7"/>
      <c r="G78" s="7"/>
      <c r="H78" s="60"/>
      <c r="I78" s="29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38" customFormat="1" ht="18.75">
      <c r="A79" s="6"/>
      <c r="B79" s="7"/>
      <c r="C79" s="57"/>
      <c r="D79" s="58"/>
      <c r="E79" s="59"/>
      <c r="F79" s="7"/>
      <c r="G79" s="7"/>
      <c r="H79" s="60"/>
      <c r="I79" s="29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38" customFormat="1" ht="18.75">
      <c r="A80" s="6"/>
      <c r="B80" s="7"/>
      <c r="C80" s="57"/>
      <c r="D80" s="58"/>
      <c r="E80" s="59"/>
      <c r="F80" s="7"/>
      <c r="G80" s="7"/>
      <c r="H80" s="60"/>
      <c r="I80" s="29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38" customFormat="1" ht="18.75">
      <c r="A81" s="6"/>
      <c r="B81" s="7"/>
      <c r="C81" s="57"/>
      <c r="D81" s="58"/>
      <c r="E81" s="59"/>
      <c r="F81" s="7"/>
      <c r="G81" s="7"/>
      <c r="H81" s="60"/>
      <c r="I81" s="2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38" customFormat="1" ht="18.75">
      <c r="A82" s="6"/>
      <c r="B82" s="7"/>
      <c r="C82" s="57"/>
      <c r="D82" s="58"/>
      <c r="E82" s="59"/>
      <c r="F82" s="7"/>
      <c r="G82" s="7"/>
      <c r="H82" s="60"/>
      <c r="I82" s="29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38" customFormat="1" ht="18.75">
      <c r="A83" s="6"/>
      <c r="B83" s="7"/>
      <c r="C83" s="57"/>
      <c r="D83" s="58"/>
      <c r="E83" s="59"/>
      <c r="F83" s="7"/>
      <c r="G83" s="7"/>
      <c r="H83" s="60"/>
      <c r="I83" s="29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38" customFormat="1" ht="18.75">
      <c r="A84" s="6"/>
      <c r="B84" s="7"/>
      <c r="C84" s="57"/>
      <c r="D84" s="58"/>
      <c r="E84" s="59"/>
      <c r="F84" s="7"/>
      <c r="G84" s="7"/>
      <c r="H84" s="60"/>
      <c r="I84" s="29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38" customFormat="1" ht="18.75">
      <c r="A85" s="6"/>
      <c r="B85" s="7"/>
      <c r="C85" s="57"/>
      <c r="D85" s="58"/>
      <c r="E85" s="59"/>
      <c r="F85" s="7"/>
      <c r="G85" s="7"/>
      <c r="H85" s="60"/>
      <c r="I85" s="29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38" customFormat="1" ht="18.75">
      <c r="A86" s="6"/>
      <c r="B86" s="7"/>
      <c r="C86" s="57"/>
      <c r="D86" s="58"/>
      <c r="E86" s="59"/>
      <c r="F86" s="7"/>
      <c r="G86" s="7"/>
      <c r="H86" s="60"/>
      <c r="I86" s="29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38" customFormat="1" ht="18.75">
      <c r="A87" s="6"/>
      <c r="B87" s="7"/>
      <c r="C87" s="57"/>
      <c r="D87" s="58"/>
      <c r="E87" s="59"/>
      <c r="F87" s="7"/>
      <c r="G87" s="7"/>
      <c r="H87" s="60"/>
      <c r="I87" s="29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38" customFormat="1" ht="18.75">
      <c r="A88" s="6"/>
      <c r="B88" s="7"/>
      <c r="C88" s="57"/>
      <c r="D88" s="58"/>
      <c r="E88" s="59"/>
      <c r="F88" s="7"/>
      <c r="G88" s="7"/>
      <c r="H88" s="60"/>
      <c r="I88" s="29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38" customFormat="1" ht="18.75">
      <c r="A89" s="6"/>
      <c r="B89" s="7"/>
      <c r="C89" s="57"/>
      <c r="D89" s="58"/>
      <c r="E89" s="59"/>
      <c r="F89" s="7"/>
      <c r="G89" s="7"/>
      <c r="H89" s="60"/>
      <c r="I89" s="29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38" customFormat="1" ht="18.75">
      <c r="A90" s="6"/>
      <c r="B90" s="7"/>
      <c r="C90" s="57"/>
      <c r="D90" s="58"/>
      <c r="E90" s="59"/>
      <c r="F90" s="7"/>
      <c r="G90" s="7"/>
      <c r="H90" s="60"/>
      <c r="I90" s="29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38" customFormat="1" ht="18.75">
      <c r="A91" s="6"/>
      <c r="B91" s="7"/>
      <c r="C91" s="57"/>
      <c r="D91" s="58"/>
      <c r="E91" s="59"/>
      <c r="F91" s="7"/>
      <c r="G91" s="7"/>
      <c r="H91" s="60"/>
      <c r="I91" s="29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38" customFormat="1" ht="18.75">
      <c r="A92" s="6"/>
      <c r="B92" s="7"/>
      <c r="C92" s="57"/>
      <c r="D92" s="58"/>
      <c r="E92" s="59"/>
      <c r="F92" s="7"/>
      <c r="G92" s="7"/>
      <c r="H92" s="60"/>
      <c r="I92" s="29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38" customFormat="1" ht="18.75">
      <c r="A93" s="6"/>
      <c r="B93" s="7"/>
      <c r="C93" s="57"/>
      <c r="D93" s="58"/>
      <c r="E93" s="59"/>
      <c r="F93" s="7"/>
      <c r="G93" s="7"/>
      <c r="H93" s="60"/>
      <c r="I93" s="29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38" customFormat="1" ht="18.75">
      <c r="A94" s="6"/>
      <c r="B94" s="7"/>
      <c r="C94" s="57"/>
      <c r="D94" s="58"/>
      <c r="E94" s="59"/>
      <c r="F94" s="7"/>
      <c r="G94" s="7"/>
      <c r="H94" s="60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38" customFormat="1" ht="18.75">
      <c r="A95" s="6"/>
      <c r="B95" s="7"/>
      <c r="C95" s="57"/>
      <c r="D95" s="58"/>
      <c r="E95" s="59"/>
      <c r="F95" s="7"/>
      <c r="G95" s="7"/>
      <c r="H95" s="60"/>
      <c r="I95" s="29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38" customFormat="1" ht="18.75">
      <c r="A96" s="6"/>
      <c r="B96" s="7"/>
      <c r="C96" s="57"/>
      <c r="D96" s="58"/>
      <c r="E96" s="59"/>
      <c r="F96" s="7"/>
      <c r="G96" s="7"/>
      <c r="H96" s="60"/>
      <c r="I96" s="2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38" customFormat="1" ht="18.75">
      <c r="A97" s="6"/>
      <c r="B97" s="7"/>
      <c r="C97" s="57"/>
      <c r="D97" s="58"/>
      <c r="E97" s="59"/>
      <c r="F97" s="7"/>
      <c r="G97" s="7"/>
      <c r="H97" s="60"/>
      <c r="I97" s="29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38" customFormat="1" ht="18.75">
      <c r="A98" s="6"/>
      <c r="B98" s="7"/>
      <c r="C98" s="57"/>
      <c r="D98" s="58"/>
      <c r="E98" s="59"/>
      <c r="F98" s="7"/>
      <c r="G98" s="7"/>
      <c r="H98" s="60"/>
      <c r="I98" s="29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38" customFormat="1" ht="18.75">
      <c r="A99" s="6"/>
      <c r="B99" s="7"/>
      <c r="C99" s="57"/>
      <c r="D99" s="58"/>
      <c r="E99" s="59"/>
      <c r="F99" s="7"/>
      <c r="G99" s="7"/>
      <c r="H99" s="60"/>
      <c r="I99" s="2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38" customFormat="1" ht="18.75">
      <c r="A100" s="6"/>
      <c r="B100" s="7"/>
      <c r="C100" s="57"/>
      <c r="D100" s="58"/>
      <c r="E100" s="59"/>
      <c r="F100" s="7"/>
      <c r="G100" s="7"/>
      <c r="H100" s="60"/>
      <c r="I100" s="29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38" customFormat="1" ht="18.75">
      <c r="A101" s="6"/>
      <c r="B101" s="7"/>
      <c r="C101" s="57"/>
      <c r="D101" s="58"/>
      <c r="E101" s="59"/>
      <c r="F101" s="7"/>
      <c r="G101" s="7"/>
      <c r="H101" s="60"/>
      <c r="I101" s="2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</sheetData>
  <sheetProtection/>
  <mergeCells count="10">
    <mergeCell ref="A10:B10"/>
    <mergeCell ref="A9:B9"/>
    <mergeCell ref="A1:H1"/>
    <mergeCell ref="A2:H2"/>
    <mergeCell ref="A3:H3"/>
    <mergeCell ref="A4:H4"/>
    <mergeCell ref="A6:F6"/>
    <mergeCell ref="A5:H5"/>
    <mergeCell ref="A7:B7"/>
    <mergeCell ref="A8:B8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140625" style="110" customWidth="1"/>
    <col min="2" max="2" width="80.00390625" style="110" customWidth="1"/>
    <col min="3" max="3" width="17.140625" style="115" customWidth="1"/>
    <col min="4" max="16384" width="9.140625" style="110" customWidth="1"/>
  </cols>
  <sheetData>
    <row r="1" spans="1:7" s="64" customFormat="1" ht="15.75" customHeight="1">
      <c r="A1" s="711" t="s">
        <v>272</v>
      </c>
      <c r="B1" s="711"/>
      <c r="C1" s="711"/>
      <c r="D1" s="76"/>
      <c r="E1" s="76"/>
      <c r="F1" s="76"/>
      <c r="G1" s="76"/>
    </row>
    <row r="2" spans="1:7" s="64" customFormat="1" ht="15.75" customHeight="1">
      <c r="A2" s="711" t="s">
        <v>561</v>
      </c>
      <c r="B2" s="711"/>
      <c r="C2" s="711"/>
      <c r="D2" s="76"/>
      <c r="E2" s="76"/>
      <c r="F2" s="76"/>
      <c r="G2" s="76"/>
    </row>
    <row r="3" spans="1:7" s="64" customFormat="1" ht="15.75" customHeight="1">
      <c r="A3" s="711" t="s">
        <v>584</v>
      </c>
      <c r="B3" s="711"/>
      <c r="C3" s="711"/>
      <c r="D3" s="76"/>
      <c r="E3" s="76"/>
      <c r="F3" s="76"/>
      <c r="G3" s="76"/>
    </row>
    <row r="4" spans="1:7" s="65" customFormat="1" ht="16.5" customHeight="1">
      <c r="A4" s="707" t="s">
        <v>540</v>
      </c>
      <c r="B4" s="707"/>
      <c r="C4" s="707"/>
      <c r="D4" s="77"/>
      <c r="E4" s="77"/>
      <c r="F4" s="77"/>
      <c r="G4" s="77"/>
    </row>
    <row r="5" spans="1:7" s="65" customFormat="1" ht="16.5" customHeight="1">
      <c r="A5" s="707" t="s">
        <v>515</v>
      </c>
      <c r="B5" s="707"/>
      <c r="C5" s="707"/>
      <c r="D5" s="77"/>
      <c r="E5" s="77"/>
      <c r="F5" s="77"/>
      <c r="G5" s="77"/>
    </row>
    <row r="6" spans="2:3" ht="15">
      <c r="B6" s="111"/>
      <c r="C6" s="112"/>
    </row>
    <row r="8" spans="1:3" ht="27" customHeight="1">
      <c r="A8" s="737" t="s">
        <v>573</v>
      </c>
      <c r="B8" s="737"/>
      <c r="C8" s="737"/>
    </row>
    <row r="9" spans="1:3" ht="14.25" customHeight="1">
      <c r="A9" s="738" t="s">
        <v>535</v>
      </c>
      <c r="B9" s="738"/>
      <c r="C9" s="738"/>
    </row>
    <row r="10" spans="1:2" ht="18.75">
      <c r="A10" s="113"/>
      <c r="B10" s="114"/>
    </row>
    <row r="11" spans="1:2" ht="15.75">
      <c r="A11" s="113"/>
      <c r="B11" s="116"/>
    </row>
    <row r="12" ht="18.75">
      <c r="B12" s="117" t="s">
        <v>61</v>
      </c>
    </row>
    <row r="13" spans="1:3" ht="15.75">
      <c r="A13" s="118"/>
      <c r="C13" s="119" t="s">
        <v>278</v>
      </c>
    </row>
    <row r="14" spans="1:3" ht="63" customHeight="1">
      <c r="A14" s="120" t="s">
        <v>62</v>
      </c>
      <c r="B14" s="120" t="s">
        <v>63</v>
      </c>
      <c r="C14" s="125" t="s">
        <v>71</v>
      </c>
    </row>
    <row r="15" spans="1:3" ht="15.75">
      <c r="A15" s="120">
        <v>1</v>
      </c>
      <c r="B15" s="121" t="s">
        <v>64</v>
      </c>
      <c r="C15" s="124" t="s">
        <v>65</v>
      </c>
    </row>
    <row r="16" spans="1:3" ht="31.5">
      <c r="A16" s="120">
        <v>2</v>
      </c>
      <c r="B16" s="121" t="s">
        <v>66</v>
      </c>
      <c r="C16" s="124">
        <v>1410747</v>
      </c>
    </row>
    <row r="17" spans="1:3" ht="15.75">
      <c r="A17" s="120">
        <v>3</v>
      </c>
      <c r="B17" s="121" t="s">
        <v>67</v>
      </c>
      <c r="C17" s="124"/>
    </row>
    <row r="18" spans="1:3" ht="15.75">
      <c r="A18" s="120"/>
      <c r="B18" s="121" t="s">
        <v>68</v>
      </c>
      <c r="C18" s="122">
        <f>+C16+C17</f>
        <v>1410747</v>
      </c>
    </row>
    <row r="19" ht="15.75">
      <c r="A19" s="118"/>
    </row>
    <row r="20" ht="15.75">
      <c r="A20" s="118"/>
    </row>
    <row r="21" spans="1:2" ht="18.75">
      <c r="A21" s="118"/>
      <c r="B21" s="117" t="s">
        <v>69</v>
      </c>
    </row>
    <row r="22" ht="18.75">
      <c r="A22" s="117"/>
    </row>
    <row r="23" ht="15.75">
      <c r="A23" s="118"/>
    </row>
    <row r="24" spans="1:3" ht="69" customHeight="1">
      <c r="A24" s="120" t="s">
        <v>62</v>
      </c>
      <c r="B24" s="120" t="s">
        <v>63</v>
      </c>
      <c r="C24" s="125" t="s">
        <v>536</v>
      </c>
    </row>
    <row r="25" spans="1:3" ht="15.75">
      <c r="A25" s="120">
        <v>1</v>
      </c>
      <c r="B25" s="121" t="s">
        <v>64</v>
      </c>
      <c r="C25" s="124"/>
    </row>
    <row r="26" spans="1:3" ht="31.5">
      <c r="A26" s="120">
        <v>2</v>
      </c>
      <c r="B26" s="121" t="s">
        <v>66</v>
      </c>
      <c r="C26" s="124"/>
    </row>
    <row r="27" spans="1:3" ht="15.75">
      <c r="A27" s="120">
        <v>3</v>
      </c>
      <c r="B27" s="121" t="s">
        <v>67</v>
      </c>
      <c r="C27" s="124"/>
    </row>
    <row r="28" spans="1:3" ht="15.75">
      <c r="A28" s="120"/>
      <c r="B28" s="121" t="s">
        <v>68</v>
      </c>
      <c r="C28" s="122">
        <f>+C26</f>
        <v>0</v>
      </c>
    </row>
    <row r="29" ht="15.75">
      <c r="A29" s="123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5"/>
  <cols>
    <col min="1" max="1" width="9.140625" style="110" customWidth="1"/>
    <col min="2" max="2" width="69.7109375" style="110" customWidth="1"/>
    <col min="3" max="3" width="14.00390625" style="110" customWidth="1"/>
    <col min="4" max="4" width="12.8515625" style="115" customWidth="1"/>
    <col min="5" max="16384" width="9.140625" style="110" customWidth="1"/>
  </cols>
  <sheetData>
    <row r="1" spans="1:8" s="64" customFormat="1" ht="15.75" customHeight="1">
      <c r="A1" s="711" t="s">
        <v>73</v>
      </c>
      <c r="B1" s="711"/>
      <c r="C1" s="711"/>
      <c r="D1" s="711"/>
      <c r="E1" s="76"/>
      <c r="F1" s="76"/>
      <c r="G1" s="76"/>
      <c r="H1" s="76"/>
    </row>
    <row r="2" spans="1:8" s="64" customFormat="1" ht="15.75" customHeight="1">
      <c r="A2" s="711" t="s">
        <v>501</v>
      </c>
      <c r="B2" s="711"/>
      <c r="C2" s="711"/>
      <c r="D2" s="711"/>
      <c r="E2" s="76"/>
      <c r="F2" s="76"/>
      <c r="G2" s="76"/>
      <c r="H2" s="76"/>
    </row>
    <row r="3" spans="1:8" s="64" customFormat="1" ht="15.75" customHeight="1">
      <c r="A3" s="711" t="s">
        <v>513</v>
      </c>
      <c r="B3" s="711"/>
      <c r="C3" s="711"/>
      <c r="D3" s="711"/>
      <c r="E3" s="76"/>
      <c r="F3" s="76"/>
      <c r="G3" s="76"/>
      <c r="H3" s="76"/>
    </row>
    <row r="4" spans="1:8" s="65" customFormat="1" ht="16.5" customHeight="1">
      <c r="A4" s="707" t="s">
        <v>502</v>
      </c>
      <c r="B4" s="707"/>
      <c r="C4" s="707"/>
      <c r="D4" s="707"/>
      <c r="E4" s="77"/>
      <c r="F4" s="77"/>
      <c r="G4" s="77"/>
      <c r="H4" s="77"/>
    </row>
    <row r="5" spans="1:8" s="65" customFormat="1" ht="16.5" customHeight="1">
      <c r="A5" s="707" t="s">
        <v>441</v>
      </c>
      <c r="B5" s="707"/>
      <c r="C5" s="707"/>
      <c r="D5" s="707"/>
      <c r="E5" s="77"/>
      <c r="F5" s="77"/>
      <c r="G5" s="77"/>
      <c r="H5" s="77"/>
    </row>
    <row r="6" spans="2:4" ht="15">
      <c r="B6" s="111"/>
      <c r="C6" s="111"/>
      <c r="D6" s="112"/>
    </row>
    <row r="8" spans="1:4" ht="21" customHeight="1">
      <c r="A8" s="737" t="s">
        <v>495</v>
      </c>
      <c r="B8" s="737"/>
      <c r="C8" s="737"/>
      <c r="D8" s="737"/>
    </row>
    <row r="9" spans="1:4" ht="18" customHeight="1">
      <c r="A9" s="738" t="s">
        <v>496</v>
      </c>
      <c r="B9" s="738"/>
      <c r="C9" s="738"/>
      <c r="D9" s="738"/>
    </row>
    <row r="10" spans="1:3" ht="18.75">
      <c r="A10" s="113"/>
      <c r="B10" s="114"/>
      <c r="C10" s="114"/>
    </row>
    <row r="11" spans="1:3" ht="15.75">
      <c r="A11" s="113"/>
      <c r="B11" s="116"/>
      <c r="C11" s="116"/>
    </row>
    <row r="12" spans="2:3" ht="18.75">
      <c r="B12" s="117" t="s">
        <v>61</v>
      </c>
      <c r="C12" s="117"/>
    </row>
    <row r="13" spans="1:4" ht="15.75">
      <c r="A13" s="118"/>
      <c r="D13" s="119" t="s">
        <v>278</v>
      </c>
    </row>
    <row r="14" spans="1:4" ht="63" customHeight="1">
      <c r="A14" s="120" t="s">
        <v>62</v>
      </c>
      <c r="B14" s="120" t="s">
        <v>63</v>
      </c>
      <c r="C14" s="125" t="s">
        <v>71</v>
      </c>
      <c r="D14" s="125" t="s">
        <v>72</v>
      </c>
    </row>
    <row r="15" spans="1:4" ht="15.75">
      <c r="A15" s="120">
        <v>1</v>
      </c>
      <c r="B15" s="121" t="s">
        <v>64</v>
      </c>
      <c r="C15" s="121"/>
      <c r="D15" s="124" t="s">
        <v>65</v>
      </c>
    </row>
    <row r="16" spans="1:4" ht="31.5">
      <c r="A16" s="120">
        <v>2</v>
      </c>
      <c r="B16" s="121" t="s">
        <v>66</v>
      </c>
      <c r="C16" s="121"/>
      <c r="D16" s="124"/>
    </row>
    <row r="17" spans="1:4" ht="15.75">
      <c r="A17" s="120">
        <v>3</v>
      </c>
      <c r="B17" s="121" t="s">
        <v>67</v>
      </c>
      <c r="C17" s="121"/>
      <c r="D17" s="124"/>
    </row>
    <row r="18" spans="1:4" ht="15.75">
      <c r="A18" s="120"/>
      <c r="B18" s="121" t="s">
        <v>68</v>
      </c>
      <c r="C18" s="122">
        <f>+C16+C17</f>
        <v>0</v>
      </c>
      <c r="D18" s="122">
        <f>+D16+D17</f>
        <v>0</v>
      </c>
    </row>
    <row r="19" ht="15.75">
      <c r="A19" s="118"/>
    </row>
    <row r="20" ht="15.75">
      <c r="A20" s="118"/>
    </row>
    <row r="21" spans="1:3" ht="18.75">
      <c r="A21" s="118"/>
      <c r="B21" s="117" t="s">
        <v>69</v>
      </c>
      <c r="C21" s="117"/>
    </row>
    <row r="22" ht="18.75">
      <c r="A22" s="117"/>
    </row>
    <row r="23" ht="15.75">
      <c r="A23" s="118"/>
    </row>
    <row r="24" spans="1:4" ht="63" customHeight="1">
      <c r="A24" s="120" t="s">
        <v>62</v>
      </c>
      <c r="B24" s="120" t="s">
        <v>63</v>
      </c>
      <c r="C24" s="125" t="s">
        <v>71</v>
      </c>
      <c r="D24" s="125" t="s">
        <v>72</v>
      </c>
    </row>
    <row r="25" spans="1:4" ht="15.75">
      <c r="A25" s="120">
        <v>1</v>
      </c>
      <c r="B25" s="121" t="s">
        <v>64</v>
      </c>
      <c r="C25" s="121"/>
      <c r="D25" s="124"/>
    </row>
    <row r="26" spans="1:4" ht="31.5">
      <c r="A26" s="120">
        <v>2</v>
      </c>
      <c r="B26" s="121" t="s">
        <v>66</v>
      </c>
      <c r="C26" s="121"/>
      <c r="D26" s="124"/>
    </row>
    <row r="27" spans="1:4" ht="15.75">
      <c r="A27" s="120">
        <v>3</v>
      </c>
      <c r="B27" s="121" t="s">
        <v>67</v>
      </c>
      <c r="C27" s="121"/>
      <c r="D27" s="124"/>
    </row>
    <row r="28" spans="1:4" ht="15.75">
      <c r="A28" s="120"/>
      <c r="B28" s="121" t="s">
        <v>68</v>
      </c>
      <c r="C28" s="122">
        <f>+C26</f>
        <v>0</v>
      </c>
      <c r="D28" s="122">
        <f>+D26</f>
        <v>0</v>
      </c>
    </row>
    <row r="29" ht="15.75">
      <c r="A29" s="123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1" max="1" width="12.8515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3.421875" style="110" customWidth="1"/>
    <col min="7" max="7" width="17.421875" style="110" customWidth="1"/>
    <col min="8" max="16384" width="9.140625" style="110" customWidth="1"/>
  </cols>
  <sheetData>
    <row r="1" spans="1:8" s="64" customFormat="1" ht="15.75" customHeight="1">
      <c r="A1" s="711" t="s">
        <v>274</v>
      </c>
      <c r="B1" s="711"/>
      <c r="C1" s="711"/>
      <c r="D1" s="711"/>
      <c r="E1" s="711"/>
      <c r="F1" s="711"/>
      <c r="G1" s="711"/>
      <c r="H1" s="76"/>
    </row>
    <row r="2" spans="1:8" s="64" customFormat="1" ht="15.75" customHeight="1">
      <c r="A2" s="711" t="s">
        <v>561</v>
      </c>
      <c r="B2" s="711"/>
      <c r="C2" s="711"/>
      <c r="D2" s="711"/>
      <c r="E2" s="711"/>
      <c r="F2" s="711"/>
      <c r="G2" s="711"/>
      <c r="H2" s="76"/>
    </row>
    <row r="3" spans="1:8" s="64" customFormat="1" ht="15.75" customHeight="1">
      <c r="A3" s="711" t="s">
        <v>585</v>
      </c>
      <c r="B3" s="711"/>
      <c r="C3" s="711"/>
      <c r="D3" s="711"/>
      <c r="E3" s="711"/>
      <c r="F3" s="711"/>
      <c r="G3" s="711"/>
      <c r="H3" s="76"/>
    </row>
    <row r="4" spans="1:8" s="65" customFormat="1" ht="16.5" customHeight="1">
      <c r="A4" s="707" t="s">
        <v>540</v>
      </c>
      <c r="B4" s="707"/>
      <c r="C4" s="707"/>
      <c r="D4" s="707"/>
      <c r="E4" s="707"/>
      <c r="F4" s="707"/>
      <c r="G4" s="707"/>
      <c r="H4" s="77"/>
    </row>
    <row r="5" spans="1:8" s="65" customFormat="1" ht="16.5" customHeight="1">
      <c r="A5" s="707" t="s">
        <v>537</v>
      </c>
      <c r="B5" s="707"/>
      <c r="C5" s="707"/>
      <c r="D5" s="707"/>
      <c r="E5" s="707"/>
      <c r="F5" s="707"/>
      <c r="G5" s="707"/>
      <c r="H5" s="77"/>
    </row>
    <row r="8" spans="1:6" ht="18.75">
      <c r="A8" s="113"/>
      <c r="B8" s="738" t="s">
        <v>74</v>
      </c>
      <c r="C8" s="738"/>
      <c r="D8" s="738"/>
      <c r="E8" s="738"/>
      <c r="F8" s="738"/>
    </row>
    <row r="9" spans="1:7" ht="18.75">
      <c r="A9" s="737" t="s">
        <v>574</v>
      </c>
      <c r="B9" s="737"/>
      <c r="C9" s="737"/>
      <c r="D9" s="737"/>
      <c r="E9" s="737"/>
      <c r="F9" s="737"/>
      <c r="G9" s="737"/>
    </row>
    <row r="10" ht="15.75">
      <c r="A10" s="126"/>
    </row>
    <row r="11" spans="1:7" ht="33" customHeight="1">
      <c r="A11" s="744" t="s">
        <v>575</v>
      </c>
      <c r="B11" s="744"/>
      <c r="C11" s="744"/>
      <c r="D11" s="744"/>
      <c r="E11" s="744"/>
      <c r="F11" s="744"/>
      <c r="G11" s="744"/>
    </row>
    <row r="12" ht="15.75">
      <c r="A12" s="123"/>
    </row>
    <row r="13" spans="1:7" ht="45">
      <c r="A13" s="127"/>
      <c r="B13" s="128" t="s">
        <v>75</v>
      </c>
      <c r="C13" s="128" t="s">
        <v>76</v>
      </c>
      <c r="D13" s="128" t="s">
        <v>77</v>
      </c>
      <c r="E13" s="128" t="s">
        <v>78</v>
      </c>
      <c r="F13" s="128" t="s">
        <v>79</v>
      </c>
      <c r="G13" s="128" t="s">
        <v>80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65</v>
      </c>
      <c r="C15" s="128" t="s">
        <v>65</v>
      </c>
      <c r="D15" s="128">
        <v>0</v>
      </c>
      <c r="E15" s="128" t="s">
        <v>65</v>
      </c>
      <c r="F15" s="128" t="s">
        <v>65</v>
      </c>
      <c r="G15" s="128" t="s">
        <v>65</v>
      </c>
    </row>
    <row r="16" ht="15.75">
      <c r="A16" s="123"/>
    </row>
    <row r="17" spans="1:7" ht="15.75">
      <c r="A17" s="748" t="s">
        <v>81</v>
      </c>
      <c r="B17" s="748"/>
      <c r="C17" s="748"/>
      <c r="D17" s="748"/>
      <c r="E17" s="748"/>
      <c r="F17" s="748"/>
      <c r="G17" s="748"/>
    </row>
    <row r="18" spans="1:7" ht="15.75">
      <c r="A18" s="739" t="s">
        <v>576</v>
      </c>
      <c r="B18" s="739"/>
      <c r="C18" s="739"/>
      <c r="D18" s="739"/>
      <c r="E18" s="739"/>
      <c r="F18" s="739"/>
      <c r="G18" s="739"/>
    </row>
    <row r="19" ht="15.75">
      <c r="A19" s="129" t="s">
        <v>82</v>
      </c>
    </row>
    <row r="20" spans="1:7" ht="39.75" customHeight="1">
      <c r="A20" s="740" t="s">
        <v>577</v>
      </c>
      <c r="B20" s="740"/>
      <c r="C20" s="740"/>
      <c r="D20" s="741" t="s">
        <v>538</v>
      </c>
      <c r="E20" s="742"/>
      <c r="F20" s="742"/>
      <c r="G20" s="743"/>
    </row>
    <row r="21" spans="1:7" ht="28.5" customHeight="1">
      <c r="A21" s="740" t="s">
        <v>83</v>
      </c>
      <c r="B21" s="740"/>
      <c r="C21" s="740"/>
      <c r="D21" s="745">
        <v>0</v>
      </c>
      <c r="E21" s="746"/>
      <c r="F21" s="746"/>
      <c r="G21" s="747"/>
    </row>
    <row r="22" spans="1:4" ht="15.75">
      <c r="A22" s="129"/>
      <c r="D22" s="130"/>
    </row>
  </sheetData>
  <sheetProtection/>
  <mergeCells count="14">
    <mergeCell ref="A21:C21"/>
    <mergeCell ref="D21:G21"/>
    <mergeCell ref="B8:F8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28125" style="110" customWidth="1"/>
    <col min="7" max="7" width="17.421875" style="110" customWidth="1"/>
    <col min="8" max="16384" width="9.140625" style="110" customWidth="1"/>
  </cols>
  <sheetData>
    <row r="1" spans="1:8" s="64" customFormat="1" ht="15.75" customHeight="1">
      <c r="A1" s="711" t="s">
        <v>444</v>
      </c>
      <c r="B1" s="711"/>
      <c r="C1" s="711"/>
      <c r="D1" s="711"/>
      <c r="E1" s="711"/>
      <c r="F1" s="711"/>
      <c r="G1" s="711"/>
      <c r="H1" s="76"/>
    </row>
    <row r="2" spans="1:8" s="64" customFormat="1" ht="15.75" customHeight="1">
      <c r="A2" s="711" t="s">
        <v>501</v>
      </c>
      <c r="B2" s="711"/>
      <c r="C2" s="711"/>
      <c r="D2" s="711"/>
      <c r="E2" s="711"/>
      <c r="F2" s="711"/>
      <c r="G2" s="711"/>
      <c r="H2" s="76"/>
    </row>
    <row r="3" spans="1:8" s="64" customFormat="1" ht="15.75" customHeight="1">
      <c r="A3" s="711" t="s">
        <v>511</v>
      </c>
      <c r="B3" s="711"/>
      <c r="C3" s="711"/>
      <c r="D3" s="711"/>
      <c r="E3" s="711"/>
      <c r="F3" s="711"/>
      <c r="G3" s="711"/>
      <c r="H3" s="76"/>
    </row>
    <row r="4" spans="1:8" s="65" customFormat="1" ht="16.5" customHeight="1">
      <c r="A4" s="707" t="s">
        <v>502</v>
      </c>
      <c r="B4" s="707"/>
      <c r="C4" s="707"/>
      <c r="D4" s="707"/>
      <c r="E4" s="707"/>
      <c r="F4" s="707"/>
      <c r="G4" s="707"/>
      <c r="H4" s="77"/>
    </row>
    <row r="5" spans="1:8" s="65" customFormat="1" ht="16.5" customHeight="1">
      <c r="A5" s="707" t="s">
        <v>441</v>
      </c>
      <c r="B5" s="707"/>
      <c r="C5" s="707"/>
      <c r="D5" s="707"/>
      <c r="E5" s="707"/>
      <c r="F5" s="707"/>
      <c r="G5" s="707"/>
      <c r="H5" s="77"/>
    </row>
    <row r="8" spans="1:7" ht="18.75">
      <c r="A8" s="738" t="s">
        <v>74</v>
      </c>
      <c r="B8" s="738"/>
      <c r="C8" s="738"/>
      <c r="D8" s="738"/>
      <c r="E8" s="738"/>
      <c r="F8" s="738"/>
      <c r="G8" s="738"/>
    </row>
    <row r="9" spans="1:7" ht="18.75">
      <c r="A9" s="737" t="s">
        <v>498</v>
      </c>
      <c r="B9" s="737"/>
      <c r="C9" s="737"/>
      <c r="D9" s="737"/>
      <c r="E9" s="737"/>
      <c r="F9" s="737"/>
      <c r="G9" s="737"/>
    </row>
    <row r="10" ht="15.75">
      <c r="A10" s="126"/>
    </row>
    <row r="11" spans="1:7" ht="33" customHeight="1">
      <c r="A11" s="744" t="s">
        <v>499</v>
      </c>
      <c r="B11" s="744"/>
      <c r="C11" s="744"/>
      <c r="D11" s="744"/>
      <c r="E11" s="744"/>
      <c r="F11" s="744"/>
      <c r="G11" s="744"/>
    </row>
    <row r="12" ht="15.75">
      <c r="A12" s="123"/>
    </row>
    <row r="13" spans="1:7" ht="45">
      <c r="A13" s="127"/>
      <c r="B13" s="128" t="s">
        <v>75</v>
      </c>
      <c r="C13" s="128" t="s">
        <v>76</v>
      </c>
      <c r="D13" s="128" t="s">
        <v>77</v>
      </c>
      <c r="E13" s="128" t="s">
        <v>78</v>
      </c>
      <c r="F13" s="128" t="s">
        <v>79</v>
      </c>
      <c r="G13" s="128" t="s">
        <v>80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65</v>
      </c>
      <c r="C15" s="128" t="s">
        <v>65</v>
      </c>
      <c r="D15" s="128">
        <v>0</v>
      </c>
      <c r="E15" s="128" t="s">
        <v>65</v>
      </c>
      <c r="F15" s="128" t="s">
        <v>65</v>
      </c>
      <c r="G15" s="128" t="s">
        <v>65</v>
      </c>
    </row>
    <row r="16" ht="15.75">
      <c r="A16" s="123"/>
    </row>
    <row r="17" spans="1:7" ht="15.75">
      <c r="A17" s="748" t="s">
        <v>81</v>
      </c>
      <c r="B17" s="748"/>
      <c r="C17" s="748"/>
      <c r="D17" s="748"/>
      <c r="E17" s="748"/>
      <c r="F17" s="748"/>
      <c r="G17" s="748"/>
    </row>
    <row r="18" spans="1:7" ht="15.75">
      <c r="A18" s="739" t="s">
        <v>497</v>
      </c>
      <c r="B18" s="739"/>
      <c r="C18" s="739"/>
      <c r="D18" s="739"/>
      <c r="E18" s="739"/>
      <c r="F18" s="739"/>
      <c r="G18" s="739"/>
    </row>
    <row r="19" ht="15.75">
      <c r="A19" s="129" t="s">
        <v>82</v>
      </c>
    </row>
    <row r="20" spans="1:7" ht="39.75" customHeight="1">
      <c r="A20" s="740" t="s">
        <v>500</v>
      </c>
      <c r="B20" s="740"/>
      <c r="C20" s="740"/>
      <c r="D20" s="741" t="s">
        <v>84</v>
      </c>
      <c r="E20" s="742"/>
      <c r="F20" s="742"/>
      <c r="G20" s="743"/>
    </row>
    <row r="21" spans="1:7" ht="29.25" customHeight="1">
      <c r="A21" s="740" t="s">
        <v>83</v>
      </c>
      <c r="B21" s="740"/>
      <c r="C21" s="740"/>
      <c r="D21" s="745">
        <v>0</v>
      </c>
      <c r="E21" s="746"/>
      <c r="F21" s="746"/>
      <c r="G21" s="747"/>
    </row>
    <row r="22" spans="1:4" ht="15.75">
      <c r="A22" s="129"/>
      <c r="D22" s="130"/>
    </row>
  </sheetData>
  <sheetProtection/>
  <mergeCells count="14">
    <mergeCell ref="A1:G1"/>
    <mergeCell ref="A2:G2"/>
    <mergeCell ref="A3:G3"/>
    <mergeCell ref="A4:G4"/>
    <mergeCell ref="A8:G8"/>
    <mergeCell ref="A5:G5"/>
    <mergeCell ref="A21:C21"/>
    <mergeCell ref="D21:G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8" zoomScaleNormal="75" zoomScaleSheetLayoutView="88" zoomScalePageLayoutView="0" workbookViewId="0" topLeftCell="A1">
      <selection activeCell="D26" sqref="D26"/>
    </sheetView>
  </sheetViews>
  <sheetFormatPr defaultColWidth="9.140625" defaultRowHeight="15"/>
  <cols>
    <col min="1" max="1" width="35.57421875" style="87" customWidth="1"/>
    <col min="2" max="2" width="57.57421875" style="88" customWidth="1"/>
    <col min="3" max="3" width="12.7109375" style="88" customWidth="1"/>
    <col min="4" max="4" width="12.421875" style="89" customWidth="1"/>
    <col min="5" max="16384" width="9.140625" style="86" customWidth="1"/>
  </cols>
  <sheetData>
    <row r="1" spans="2:4" s="73" customFormat="1" ht="15">
      <c r="B1" s="709" t="s">
        <v>29</v>
      </c>
      <c r="C1" s="709"/>
      <c r="D1" s="710"/>
    </row>
    <row r="2" spans="1:7" s="64" customFormat="1" ht="15.75" customHeight="1">
      <c r="A2" s="711" t="s">
        <v>501</v>
      </c>
      <c r="B2" s="711"/>
      <c r="C2" s="711"/>
      <c r="D2" s="711"/>
      <c r="E2" s="76"/>
      <c r="F2" s="76"/>
      <c r="G2" s="76"/>
    </row>
    <row r="3" spans="1:7" s="64" customFormat="1" ht="15.75" customHeight="1">
      <c r="A3" s="711" t="s">
        <v>510</v>
      </c>
      <c r="B3" s="711"/>
      <c r="C3" s="711"/>
      <c r="D3" s="711"/>
      <c r="E3" s="76"/>
      <c r="F3" s="76"/>
      <c r="G3" s="76"/>
    </row>
    <row r="4" spans="1:7" s="65" customFormat="1" ht="16.5" customHeight="1">
      <c r="A4" s="707" t="s">
        <v>502</v>
      </c>
      <c r="B4" s="707"/>
      <c r="C4" s="707"/>
      <c r="D4" s="707"/>
      <c r="E4" s="77"/>
      <c r="F4" s="77"/>
      <c r="G4" s="77"/>
    </row>
    <row r="5" spans="1:7" s="65" customFormat="1" ht="16.5" customHeight="1">
      <c r="A5" s="707" t="s">
        <v>441</v>
      </c>
      <c r="B5" s="707"/>
      <c r="C5" s="707"/>
      <c r="D5" s="707"/>
      <c r="E5" s="77"/>
      <c r="F5" s="77"/>
      <c r="G5" s="77"/>
    </row>
    <row r="6" spans="1:4" s="75" customFormat="1" ht="15.75">
      <c r="A6" s="72"/>
      <c r="B6" s="80"/>
      <c r="C6" s="80"/>
      <c r="D6" s="80"/>
    </row>
    <row r="7" spans="1:4" s="75" customFormat="1" ht="15.75">
      <c r="A7" s="72"/>
      <c r="B7" s="84"/>
      <c r="C7" s="84"/>
      <c r="D7" s="74"/>
    </row>
    <row r="8" spans="1:4" s="75" customFormat="1" ht="15.75">
      <c r="A8" s="712" t="s">
        <v>30</v>
      </c>
      <c r="B8" s="712"/>
      <c r="C8" s="712"/>
      <c r="D8" s="712"/>
    </row>
    <row r="9" spans="1:4" s="75" customFormat="1" ht="15.75">
      <c r="A9" s="712" t="s">
        <v>450</v>
      </c>
      <c r="B9" s="712"/>
      <c r="C9" s="712"/>
      <c r="D9" s="712"/>
    </row>
    <row r="10" spans="1:4" s="75" customFormat="1" ht="15.75">
      <c r="A10" s="72"/>
      <c r="B10" s="85"/>
      <c r="C10" s="85"/>
      <c r="D10" s="74"/>
    </row>
    <row r="11" spans="1:4" s="75" customFormat="1" ht="15.75">
      <c r="A11" s="72"/>
      <c r="D11" s="74" t="s">
        <v>278</v>
      </c>
    </row>
    <row r="12" spans="1:4" s="94" customFormat="1" ht="42" customHeight="1">
      <c r="A12" s="92" t="s">
        <v>148</v>
      </c>
      <c r="B12" s="92" t="s">
        <v>217</v>
      </c>
      <c r="C12" s="93" t="s">
        <v>276</v>
      </c>
      <c r="D12" s="93" t="s">
        <v>275</v>
      </c>
    </row>
    <row r="13" spans="1:4" s="94" customFormat="1" ht="56.25">
      <c r="A13" s="95" t="s">
        <v>31</v>
      </c>
      <c r="B13" s="96" t="s">
        <v>32</v>
      </c>
      <c r="C13" s="97">
        <f>C14+C19</f>
        <v>0</v>
      </c>
      <c r="D13" s="97">
        <f>D14+D19</f>
        <v>0</v>
      </c>
    </row>
    <row r="14" spans="1:4" s="94" customFormat="1" ht="37.5" hidden="1">
      <c r="A14" s="98" t="s">
        <v>33</v>
      </c>
      <c r="B14" s="99" t="s">
        <v>34</v>
      </c>
      <c r="C14" s="97">
        <f>+C15+C17</f>
        <v>0</v>
      </c>
      <c r="D14" s="97">
        <f>+D15+D17</f>
        <v>0</v>
      </c>
    </row>
    <row r="15" spans="1:4" s="94" customFormat="1" ht="56.25" hidden="1">
      <c r="A15" s="100" t="s">
        <v>35</v>
      </c>
      <c r="B15" s="101" t="s">
        <v>36</v>
      </c>
      <c r="C15" s="97">
        <f>C16</f>
        <v>0</v>
      </c>
      <c r="D15" s="97">
        <f>D16</f>
        <v>0</v>
      </c>
    </row>
    <row r="16" spans="1:4" s="94" customFormat="1" ht="72" customHeight="1" hidden="1">
      <c r="A16" s="100" t="s">
        <v>53</v>
      </c>
      <c r="B16" s="101" t="s">
        <v>54</v>
      </c>
      <c r="C16" s="102"/>
      <c r="D16" s="102"/>
    </row>
    <row r="17" spans="1:4" s="94" customFormat="1" ht="75" hidden="1">
      <c r="A17" s="100" t="s">
        <v>37</v>
      </c>
      <c r="B17" s="101" t="s">
        <v>38</v>
      </c>
      <c r="C17" s="97">
        <f>C18</f>
        <v>0</v>
      </c>
      <c r="D17" s="97">
        <f>D18</f>
        <v>0</v>
      </c>
    </row>
    <row r="18" spans="1:4" s="94" customFormat="1" ht="74.25" customHeight="1" hidden="1">
      <c r="A18" s="100" t="s">
        <v>55</v>
      </c>
      <c r="B18" s="101" t="s">
        <v>56</v>
      </c>
      <c r="C18" s="102">
        <v>0</v>
      </c>
      <c r="D18" s="102">
        <v>0</v>
      </c>
    </row>
    <row r="19" spans="1:4" s="94" customFormat="1" ht="37.5">
      <c r="A19" s="98" t="s">
        <v>39</v>
      </c>
      <c r="B19" s="99" t="s">
        <v>40</v>
      </c>
      <c r="C19" s="97">
        <f>C20+C24</f>
        <v>0</v>
      </c>
      <c r="D19" s="97">
        <f>D20+D24</f>
        <v>0</v>
      </c>
    </row>
    <row r="20" spans="1:4" s="94" customFormat="1" ht="18.75">
      <c r="A20" s="100" t="s">
        <v>41</v>
      </c>
      <c r="B20" s="101" t="s">
        <v>42</v>
      </c>
      <c r="C20" s="97">
        <f aca="true" t="shared" si="0" ref="C20:D22">C21</f>
        <v>-824.4</v>
      </c>
      <c r="D20" s="97">
        <f t="shared" si="0"/>
        <v>-557.5</v>
      </c>
    </row>
    <row r="21" spans="1:4" s="94" customFormat="1" ht="37.5">
      <c r="A21" s="100" t="s">
        <v>43</v>
      </c>
      <c r="B21" s="101" t="s">
        <v>44</v>
      </c>
      <c r="C21" s="97">
        <f t="shared" si="0"/>
        <v>-824.4</v>
      </c>
      <c r="D21" s="97">
        <f t="shared" si="0"/>
        <v>-557.5</v>
      </c>
    </row>
    <row r="22" spans="1:4" s="94" customFormat="1" ht="37.5">
      <c r="A22" s="100" t="s">
        <v>45</v>
      </c>
      <c r="B22" s="101" t="s">
        <v>46</v>
      </c>
      <c r="C22" s="97">
        <f t="shared" si="0"/>
        <v>-824.4</v>
      </c>
      <c r="D22" s="97">
        <f t="shared" si="0"/>
        <v>-557.5</v>
      </c>
    </row>
    <row r="23" spans="1:4" s="94" customFormat="1" ht="37.5">
      <c r="A23" s="100" t="s">
        <v>57</v>
      </c>
      <c r="B23" s="101" t="s">
        <v>60</v>
      </c>
      <c r="C23" s="102">
        <v>-824.4</v>
      </c>
      <c r="D23" s="102">
        <v>-557.5</v>
      </c>
    </row>
    <row r="24" spans="1:4" s="94" customFormat="1" ht="18.75">
      <c r="A24" s="100" t="s">
        <v>47</v>
      </c>
      <c r="B24" s="101" t="s">
        <v>48</v>
      </c>
      <c r="C24" s="97">
        <f aca="true" t="shared" si="1" ref="C24:D26">C25</f>
        <v>824.4</v>
      </c>
      <c r="D24" s="97">
        <f t="shared" si="1"/>
        <v>557.5</v>
      </c>
    </row>
    <row r="25" spans="1:4" s="94" customFormat="1" ht="37.5">
      <c r="A25" s="100" t="s">
        <v>49</v>
      </c>
      <c r="B25" s="101" t="s">
        <v>50</v>
      </c>
      <c r="C25" s="97">
        <f t="shared" si="1"/>
        <v>824.4</v>
      </c>
      <c r="D25" s="97">
        <f t="shared" si="1"/>
        <v>557.5</v>
      </c>
    </row>
    <row r="26" spans="1:4" s="94" customFormat="1" ht="37.5">
      <c r="A26" s="100" t="s">
        <v>51</v>
      </c>
      <c r="B26" s="101" t="s">
        <v>52</v>
      </c>
      <c r="C26" s="97">
        <f t="shared" si="1"/>
        <v>824.4</v>
      </c>
      <c r="D26" s="97">
        <f t="shared" si="1"/>
        <v>557.5</v>
      </c>
    </row>
    <row r="27" spans="1:4" s="94" customFormat="1" ht="37.5">
      <c r="A27" s="100" t="s">
        <v>58</v>
      </c>
      <c r="B27" s="101" t="s">
        <v>59</v>
      </c>
      <c r="C27" s="102">
        <v>824.4</v>
      </c>
      <c r="D27" s="102">
        <v>557.5</v>
      </c>
    </row>
    <row r="28" spans="1:4" s="94" customFormat="1" ht="37.5">
      <c r="A28" s="660"/>
      <c r="B28" s="661" t="s">
        <v>507</v>
      </c>
      <c r="C28" s="663">
        <f>SUM(C13)</f>
        <v>0</v>
      </c>
      <c r="D28" s="663">
        <f>SUM(D13)</f>
        <v>0</v>
      </c>
    </row>
    <row r="29" spans="1:4" s="94" customFormat="1" ht="18.75">
      <c r="A29" s="103"/>
      <c r="B29" s="104"/>
      <c r="C29" s="105"/>
      <c r="D29" s="105"/>
    </row>
    <row r="30" spans="1:4" s="94" customFormat="1" ht="18.75">
      <c r="A30" s="103"/>
      <c r="B30" s="104"/>
      <c r="C30" s="105"/>
      <c r="D30" s="105"/>
    </row>
    <row r="31" spans="1:4" s="94" customFormat="1" ht="18.75">
      <c r="A31" s="103"/>
      <c r="B31" s="104"/>
      <c r="C31" s="105"/>
      <c r="D31" s="105"/>
    </row>
    <row r="32" spans="1:4" s="94" customFormat="1" ht="18.75">
      <c r="A32" s="103"/>
      <c r="B32" s="104"/>
      <c r="C32" s="105"/>
      <c r="D32" s="105"/>
    </row>
    <row r="33" spans="1:4" s="94" customFormat="1" ht="18.75">
      <c r="A33" s="103"/>
      <c r="B33" s="104"/>
      <c r="C33" s="105"/>
      <c r="D33" s="105"/>
    </row>
    <row r="34" spans="1:4" s="94" customFormat="1" ht="18.75">
      <c r="A34" s="103"/>
      <c r="B34" s="104"/>
      <c r="C34" s="105"/>
      <c r="D34" s="105"/>
    </row>
    <row r="35" spans="1:4" s="94" customFormat="1" ht="18.75">
      <c r="A35" s="103"/>
      <c r="B35" s="104"/>
      <c r="C35" s="105"/>
      <c r="D35" s="105"/>
    </row>
    <row r="36" spans="1:4" s="94" customFormat="1" ht="18.75">
      <c r="A36" s="103"/>
      <c r="B36" s="104"/>
      <c r="C36" s="105"/>
      <c r="D36" s="105"/>
    </row>
    <row r="37" spans="1:4" s="94" customFormat="1" ht="18.75">
      <c r="A37" s="103"/>
      <c r="B37" s="104"/>
      <c r="C37" s="105"/>
      <c r="D37" s="105"/>
    </row>
    <row r="38" spans="1:4" s="94" customFormat="1" ht="18.75">
      <c r="A38" s="103"/>
      <c r="B38" s="104"/>
      <c r="C38" s="105"/>
      <c r="D38" s="105"/>
    </row>
    <row r="39" spans="1:4" s="94" customFormat="1" ht="18.75">
      <c r="A39" s="103"/>
      <c r="B39" s="104"/>
      <c r="C39" s="105"/>
      <c r="D39" s="105"/>
    </row>
    <row r="40" spans="1:4" s="94" customFormat="1" ht="18.75">
      <c r="A40" s="103"/>
      <c r="B40" s="104"/>
      <c r="C40" s="105"/>
      <c r="D40" s="105"/>
    </row>
    <row r="41" ht="15">
      <c r="C41" s="89"/>
    </row>
    <row r="42" ht="15">
      <c r="C42" s="89"/>
    </row>
    <row r="43" ht="15">
      <c r="C43" s="89"/>
    </row>
    <row r="44" ht="15">
      <c r="C44" s="89"/>
    </row>
    <row r="45" ht="15">
      <c r="C45" s="89"/>
    </row>
    <row r="46" ht="15">
      <c r="C46" s="89"/>
    </row>
    <row r="47" ht="15">
      <c r="C47" s="89"/>
    </row>
    <row r="48" ht="15">
      <c r="C48" s="89"/>
    </row>
    <row r="49" ht="15">
      <c r="C49" s="89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view="pageBreakPreview" zoomScaleSheetLayoutView="100" zoomScalePageLayoutView="0" workbookViewId="0" topLeftCell="A1">
      <selection activeCell="C15" sqref="C15"/>
    </sheetView>
  </sheetViews>
  <sheetFormatPr defaultColWidth="8.8515625" defaultRowHeight="15"/>
  <cols>
    <col min="1" max="1" width="9.140625" style="73" customWidth="1"/>
    <col min="2" max="2" width="25.421875" style="82" customWidth="1"/>
    <col min="3" max="3" width="74.140625" style="73" customWidth="1"/>
    <col min="4" max="16384" width="8.8515625" style="73" customWidth="1"/>
  </cols>
  <sheetData>
    <row r="1" spans="1:6" s="64" customFormat="1" ht="15.75" customHeight="1">
      <c r="A1" s="711" t="s">
        <v>530</v>
      </c>
      <c r="B1" s="711"/>
      <c r="C1" s="711"/>
      <c r="D1" s="76"/>
      <c r="E1" s="76"/>
      <c r="F1" s="76"/>
    </row>
    <row r="2" spans="1:6" s="64" customFormat="1" ht="15.75" customHeight="1">
      <c r="A2" s="711" t="s">
        <v>539</v>
      </c>
      <c r="B2" s="711"/>
      <c r="C2" s="711"/>
      <c r="D2" s="76"/>
      <c r="E2" s="76"/>
      <c r="F2" s="76"/>
    </row>
    <row r="3" spans="1:6" s="64" customFormat="1" ht="15.75" customHeight="1">
      <c r="A3" s="711" t="s">
        <v>581</v>
      </c>
      <c r="B3" s="711"/>
      <c r="C3" s="711"/>
      <c r="D3" s="76"/>
      <c r="E3" s="76"/>
      <c r="F3" s="76"/>
    </row>
    <row r="4" spans="1:6" s="65" customFormat="1" ht="16.5" customHeight="1">
      <c r="A4" s="707" t="s">
        <v>542</v>
      </c>
      <c r="B4" s="707"/>
      <c r="C4" s="707"/>
      <c r="D4" s="77"/>
      <c r="E4" s="77"/>
      <c r="F4" s="77"/>
    </row>
    <row r="5" spans="1:6" s="65" customFormat="1" ht="16.5" customHeight="1">
      <c r="A5" s="707" t="s">
        <v>515</v>
      </c>
      <c r="B5" s="707"/>
      <c r="C5" s="707"/>
      <c r="D5" s="77"/>
      <c r="E5" s="77"/>
      <c r="F5" s="77"/>
    </row>
    <row r="6" spans="1:6" ht="15">
      <c r="A6" s="233"/>
      <c r="B6"/>
      <c r="C6" s="216"/>
      <c r="D6" s="216"/>
      <c r="E6"/>
      <c r="F6"/>
    </row>
    <row r="7" spans="1:6" ht="15">
      <c r="A7" s="233"/>
      <c r="B7"/>
      <c r="C7" s="216"/>
      <c r="D7" s="216"/>
      <c r="E7"/>
      <c r="F7"/>
    </row>
    <row r="8" spans="1:6" ht="14.25" customHeight="1">
      <c r="A8" s="715" t="s">
        <v>157</v>
      </c>
      <c r="B8" s="715"/>
      <c r="C8" s="715"/>
      <c r="D8"/>
      <c r="E8"/>
      <c r="F8"/>
    </row>
    <row r="9" spans="1:6" ht="14.25" customHeight="1">
      <c r="A9" s="715" t="s">
        <v>543</v>
      </c>
      <c r="B9" s="715"/>
      <c r="C9" s="715"/>
      <c r="D9"/>
      <c r="E9"/>
      <c r="F9"/>
    </row>
    <row r="10" spans="1:6" ht="18.75">
      <c r="A10" s="233"/>
      <c r="B10" s="235"/>
      <c r="C10"/>
      <c r="D10"/>
      <c r="E10"/>
      <c r="F10"/>
    </row>
    <row r="11" spans="1:6" s="83" customFormat="1" ht="77.25" customHeight="1">
      <c r="A11" s="210" t="s">
        <v>158</v>
      </c>
      <c r="B11" s="210" t="s">
        <v>159</v>
      </c>
      <c r="C11" s="210" t="s">
        <v>448</v>
      </c>
      <c r="D11" s="217"/>
      <c r="E11" s="217"/>
      <c r="F11" s="217"/>
    </row>
    <row r="12" spans="1:6" s="83" customFormat="1" ht="31.5">
      <c r="A12" s="234"/>
      <c r="B12" s="236"/>
      <c r="C12" s="157" t="s">
        <v>544</v>
      </c>
      <c r="D12" s="217"/>
      <c r="E12" s="217"/>
      <c r="F12" s="217"/>
    </row>
    <row r="13" spans="1:6" s="79" customFormat="1" ht="63">
      <c r="A13" s="140" t="s">
        <v>166</v>
      </c>
      <c r="B13" s="226" t="s">
        <v>578</v>
      </c>
      <c r="C13" s="137" t="s">
        <v>296</v>
      </c>
      <c r="D13" s="221"/>
      <c r="E13" s="221"/>
      <c r="F13" s="221"/>
    </row>
    <row r="14" spans="1:6" s="79" customFormat="1" ht="63">
      <c r="A14" s="140" t="s">
        <v>166</v>
      </c>
      <c r="B14" s="226" t="s">
        <v>579</v>
      </c>
      <c r="C14" s="137" t="s">
        <v>296</v>
      </c>
      <c r="D14" s="221"/>
      <c r="E14" s="221"/>
      <c r="F14" s="221"/>
    </row>
    <row r="15" spans="1:6" s="79" customFormat="1" ht="47.25">
      <c r="A15" s="140" t="s">
        <v>166</v>
      </c>
      <c r="B15" s="139" t="s">
        <v>297</v>
      </c>
      <c r="C15" s="137" t="s">
        <v>298</v>
      </c>
      <c r="D15" s="221"/>
      <c r="E15" s="221"/>
      <c r="F15" s="221"/>
    </row>
    <row r="16" spans="1:6" s="79" customFormat="1" ht="31.5">
      <c r="A16" s="140" t="s">
        <v>166</v>
      </c>
      <c r="B16" s="139" t="s">
        <v>299</v>
      </c>
      <c r="C16" s="137" t="s">
        <v>300</v>
      </c>
      <c r="D16" s="221"/>
      <c r="E16" s="221"/>
      <c r="F16" s="221"/>
    </row>
    <row r="17" spans="1:3" s="79" customFormat="1" ht="31.5">
      <c r="A17" s="140" t="s">
        <v>166</v>
      </c>
      <c r="B17" s="139" t="s">
        <v>301</v>
      </c>
      <c r="C17" s="137" t="s">
        <v>302</v>
      </c>
    </row>
    <row r="18" spans="1:3" s="79" customFormat="1" ht="63">
      <c r="A18" s="140" t="s">
        <v>166</v>
      </c>
      <c r="B18" s="139" t="s">
        <v>303</v>
      </c>
      <c r="C18" s="137" t="s">
        <v>304</v>
      </c>
    </row>
    <row r="19" spans="1:3" s="79" customFormat="1" ht="63">
      <c r="A19" s="140" t="s">
        <v>166</v>
      </c>
      <c r="B19" s="139" t="s">
        <v>305</v>
      </c>
      <c r="C19" s="137" t="s">
        <v>306</v>
      </c>
    </row>
    <row r="20" spans="1:3" s="79" customFormat="1" ht="15">
      <c r="A20" s="714" t="s">
        <v>166</v>
      </c>
      <c r="B20" s="713" t="s">
        <v>307</v>
      </c>
      <c r="C20" s="716" t="s">
        <v>308</v>
      </c>
    </row>
    <row r="21" spans="1:3" s="79" customFormat="1" ht="15">
      <c r="A21" s="714"/>
      <c r="B21" s="713"/>
      <c r="C21" s="716"/>
    </row>
    <row r="22" spans="1:3" s="79" customFormat="1" ht="15">
      <c r="A22" s="714" t="s">
        <v>166</v>
      </c>
      <c r="B22" s="713" t="s">
        <v>309</v>
      </c>
      <c r="C22" s="716" t="s">
        <v>310</v>
      </c>
    </row>
    <row r="23" spans="1:3" s="79" customFormat="1" ht="35.25" customHeight="1">
      <c r="A23" s="721"/>
      <c r="B23" s="713"/>
      <c r="C23" s="716"/>
    </row>
    <row r="24" spans="1:3" s="79" customFormat="1" ht="47.25">
      <c r="A24" s="140" t="s">
        <v>166</v>
      </c>
      <c r="B24" s="136" t="s">
        <v>311</v>
      </c>
      <c r="C24" s="232" t="s">
        <v>312</v>
      </c>
    </row>
    <row r="25" spans="1:3" s="79" customFormat="1" ht="78.75">
      <c r="A25" s="140" t="s">
        <v>166</v>
      </c>
      <c r="B25" s="139" t="s">
        <v>15</v>
      </c>
      <c r="C25" s="218" t="s">
        <v>313</v>
      </c>
    </row>
    <row r="26" spans="1:3" s="79" customFormat="1" ht="47.25">
      <c r="A26" s="140" t="s">
        <v>166</v>
      </c>
      <c r="B26" s="139" t="s">
        <v>16</v>
      </c>
      <c r="C26" s="218" t="s">
        <v>17</v>
      </c>
    </row>
    <row r="27" spans="1:3" s="79" customFormat="1" ht="31.5">
      <c r="A27" s="140" t="s">
        <v>166</v>
      </c>
      <c r="B27" s="139" t="s">
        <v>18</v>
      </c>
      <c r="C27" s="218" t="s">
        <v>19</v>
      </c>
    </row>
    <row r="28" spans="1:3" s="79" customFormat="1" ht="31.5">
      <c r="A28" s="140" t="s">
        <v>166</v>
      </c>
      <c r="B28" s="139" t="s">
        <v>314</v>
      </c>
      <c r="C28" s="137" t="s">
        <v>315</v>
      </c>
    </row>
    <row r="29" spans="1:3" s="79" customFormat="1" ht="63">
      <c r="A29" s="140" t="s">
        <v>166</v>
      </c>
      <c r="B29" s="139" t="s">
        <v>316</v>
      </c>
      <c r="C29" s="137" t="s">
        <v>317</v>
      </c>
    </row>
    <row r="30" spans="1:3" s="79" customFormat="1" ht="31.5">
      <c r="A30" s="140" t="s">
        <v>166</v>
      </c>
      <c r="B30" s="139" t="s">
        <v>318</v>
      </c>
      <c r="C30" s="137" t="s">
        <v>319</v>
      </c>
    </row>
    <row r="31" spans="1:3" s="79" customFormat="1" ht="31.5">
      <c r="A31" s="140" t="s">
        <v>166</v>
      </c>
      <c r="B31" s="139" t="s">
        <v>320</v>
      </c>
      <c r="C31" s="137" t="s">
        <v>321</v>
      </c>
    </row>
    <row r="32" spans="1:3" s="79" customFormat="1" ht="15.75">
      <c r="A32" s="140" t="s">
        <v>166</v>
      </c>
      <c r="B32" s="227" t="s">
        <v>322</v>
      </c>
      <c r="C32" s="222" t="s">
        <v>323</v>
      </c>
    </row>
    <row r="33" spans="1:3" ht="18" customHeight="1">
      <c r="A33" s="140" t="s">
        <v>166</v>
      </c>
      <c r="B33" s="139" t="s">
        <v>324</v>
      </c>
      <c r="C33" s="137" t="s">
        <v>325</v>
      </c>
    </row>
    <row r="34" spans="1:3" ht="63.75" customHeight="1">
      <c r="A34" s="140" t="s">
        <v>166</v>
      </c>
      <c r="B34" s="139" t="s">
        <v>326</v>
      </c>
      <c r="C34" s="137" t="s">
        <v>327</v>
      </c>
    </row>
    <row r="35" spans="1:3" ht="78.75">
      <c r="A35" s="140" t="s">
        <v>166</v>
      </c>
      <c r="B35" s="139" t="s">
        <v>328</v>
      </c>
      <c r="C35" s="137" t="s">
        <v>329</v>
      </c>
    </row>
    <row r="36" spans="1:3" ht="78.75">
      <c r="A36" s="140" t="s">
        <v>166</v>
      </c>
      <c r="B36" s="139" t="s">
        <v>330</v>
      </c>
      <c r="C36" s="137" t="s">
        <v>331</v>
      </c>
    </row>
    <row r="37" spans="1:3" ht="78.75">
      <c r="A37" s="140" t="s">
        <v>166</v>
      </c>
      <c r="B37" s="139" t="s">
        <v>332</v>
      </c>
      <c r="C37" s="137" t="s">
        <v>333</v>
      </c>
    </row>
    <row r="38" spans="1:3" ht="47.25">
      <c r="A38" s="140" t="s">
        <v>166</v>
      </c>
      <c r="B38" s="139" t="s">
        <v>334</v>
      </c>
      <c r="C38" s="137" t="s">
        <v>335</v>
      </c>
    </row>
    <row r="39" spans="1:3" ht="47.25">
      <c r="A39" s="140" t="s">
        <v>166</v>
      </c>
      <c r="B39" s="139" t="s">
        <v>336</v>
      </c>
      <c r="C39" s="137" t="s">
        <v>337</v>
      </c>
    </row>
    <row r="40" spans="1:3" ht="31.5">
      <c r="A40" s="140" t="s">
        <v>166</v>
      </c>
      <c r="B40" s="139" t="s">
        <v>338</v>
      </c>
      <c r="C40" s="137" t="s">
        <v>339</v>
      </c>
    </row>
    <row r="41" spans="1:3" ht="47.25">
      <c r="A41" s="140" t="s">
        <v>166</v>
      </c>
      <c r="B41" s="139" t="s">
        <v>340</v>
      </c>
      <c r="C41" s="137" t="s">
        <v>341</v>
      </c>
    </row>
    <row r="42" spans="1:3" ht="32.25" customHeight="1">
      <c r="A42" s="140" t="s">
        <v>166</v>
      </c>
      <c r="B42" s="139" t="s">
        <v>20</v>
      </c>
      <c r="C42" s="218" t="s">
        <v>21</v>
      </c>
    </row>
    <row r="43" spans="1:3" ht="31.5">
      <c r="A43" s="140" t="s">
        <v>166</v>
      </c>
      <c r="B43" s="139" t="s">
        <v>342</v>
      </c>
      <c r="C43" s="137" t="s">
        <v>343</v>
      </c>
    </row>
    <row r="44" spans="1:3" ht="63">
      <c r="A44" s="140" t="s">
        <v>166</v>
      </c>
      <c r="B44" s="139" t="s">
        <v>22</v>
      </c>
      <c r="C44" s="230" t="s">
        <v>344</v>
      </c>
    </row>
    <row r="45" spans="1:3" ht="47.25">
      <c r="A45" s="140" t="s">
        <v>166</v>
      </c>
      <c r="B45" s="139" t="s">
        <v>23</v>
      </c>
      <c r="C45" s="218" t="s">
        <v>24</v>
      </c>
    </row>
    <row r="46" spans="1:3" ht="47.25">
      <c r="A46" s="140" t="s">
        <v>166</v>
      </c>
      <c r="B46" s="139" t="s">
        <v>25</v>
      </c>
      <c r="C46" s="218" t="s">
        <v>26</v>
      </c>
    </row>
    <row r="47" spans="1:3" ht="47.25">
      <c r="A47" s="140" t="s">
        <v>166</v>
      </c>
      <c r="B47" s="139" t="s">
        <v>345</v>
      </c>
      <c r="C47" s="137" t="s">
        <v>346</v>
      </c>
    </row>
    <row r="48" spans="1:3" ht="14.25" customHeight="1">
      <c r="A48" s="714" t="s">
        <v>166</v>
      </c>
      <c r="B48" s="720" t="s">
        <v>347</v>
      </c>
      <c r="C48" s="717" t="s">
        <v>348</v>
      </c>
    </row>
    <row r="49" spans="1:3" ht="15" customHeight="1">
      <c r="A49" s="714"/>
      <c r="B49" s="720"/>
      <c r="C49" s="717"/>
    </row>
    <row r="50" spans="1:3" ht="31.5">
      <c r="A50" s="140" t="s">
        <v>166</v>
      </c>
      <c r="B50" s="139" t="s">
        <v>27</v>
      </c>
      <c r="C50" s="230" t="s">
        <v>28</v>
      </c>
    </row>
    <row r="51" spans="1:3" ht="15.75">
      <c r="A51" s="140" t="s">
        <v>166</v>
      </c>
      <c r="B51" s="139" t="s">
        <v>349</v>
      </c>
      <c r="C51" s="137" t="s">
        <v>350</v>
      </c>
    </row>
    <row r="52" spans="1:3" ht="47.25">
      <c r="A52" s="140" t="s">
        <v>166</v>
      </c>
      <c r="B52" s="139" t="s">
        <v>351</v>
      </c>
      <c r="C52" s="137" t="s">
        <v>352</v>
      </c>
    </row>
    <row r="53" spans="1:3" ht="15.75">
      <c r="A53" s="140" t="s">
        <v>166</v>
      </c>
      <c r="B53" s="139" t="s">
        <v>353</v>
      </c>
      <c r="C53" s="137" t="s">
        <v>354</v>
      </c>
    </row>
    <row r="54" spans="1:3" ht="31.5">
      <c r="A54" s="140" t="s">
        <v>166</v>
      </c>
      <c r="B54" s="139" t="s">
        <v>355</v>
      </c>
      <c r="C54" s="137" t="s">
        <v>356</v>
      </c>
    </row>
    <row r="55" spans="1:3" ht="31.5">
      <c r="A55" s="273" t="s">
        <v>166</v>
      </c>
      <c r="B55" s="275" t="s">
        <v>357</v>
      </c>
      <c r="C55" s="274" t="s">
        <v>447</v>
      </c>
    </row>
    <row r="56" spans="1:3" ht="15" customHeight="1">
      <c r="A56" s="140" t="s">
        <v>166</v>
      </c>
      <c r="B56" s="139" t="s">
        <v>358</v>
      </c>
      <c r="C56" s="137" t="s">
        <v>359</v>
      </c>
    </row>
    <row r="57" spans="1:3" ht="31.5">
      <c r="A57" s="140" t="s">
        <v>166</v>
      </c>
      <c r="B57" s="139" t="s">
        <v>360</v>
      </c>
      <c r="C57" s="137" t="s">
        <v>361</v>
      </c>
    </row>
    <row r="58" spans="1:3" ht="31.5">
      <c r="A58" s="140" t="s">
        <v>166</v>
      </c>
      <c r="B58" s="139" t="s">
        <v>362</v>
      </c>
      <c r="C58" s="137" t="s">
        <v>130</v>
      </c>
    </row>
    <row r="59" spans="1:3" ht="15.75">
      <c r="A59" s="140" t="s">
        <v>166</v>
      </c>
      <c r="B59" s="139" t="s">
        <v>363</v>
      </c>
      <c r="C59" s="137" t="s">
        <v>133</v>
      </c>
    </row>
    <row r="60" spans="1:4" ht="47.25">
      <c r="A60" s="140" t="s">
        <v>166</v>
      </c>
      <c r="B60" s="139" t="s">
        <v>364</v>
      </c>
      <c r="C60" s="137" t="s">
        <v>138</v>
      </c>
      <c r="D60" s="184"/>
    </row>
    <row r="61" spans="1:4" ht="15.75">
      <c r="A61" s="140" t="s">
        <v>166</v>
      </c>
      <c r="B61" s="139" t="s">
        <v>365</v>
      </c>
      <c r="C61" s="137" t="s">
        <v>139</v>
      </c>
      <c r="D61" s="184"/>
    </row>
    <row r="62" spans="1:4" ht="31.5">
      <c r="A62" s="140" t="s">
        <v>166</v>
      </c>
      <c r="B62" s="139" t="s">
        <v>366</v>
      </c>
      <c r="C62" s="137" t="s">
        <v>367</v>
      </c>
      <c r="D62" s="184"/>
    </row>
    <row r="63" spans="1:4" ht="47.25">
      <c r="A63" s="140" t="s">
        <v>166</v>
      </c>
      <c r="B63" s="139" t="s">
        <v>368</v>
      </c>
      <c r="C63" s="137" t="s">
        <v>369</v>
      </c>
      <c r="D63" s="184"/>
    </row>
    <row r="64" spans="1:4" ht="15.75">
      <c r="A64" s="140"/>
      <c r="B64" s="139"/>
      <c r="C64" s="719" t="s">
        <v>370</v>
      </c>
      <c r="D64" s="184"/>
    </row>
    <row r="65" spans="1:4" ht="15.75">
      <c r="A65" s="140" t="s">
        <v>166</v>
      </c>
      <c r="B65" s="139" t="s">
        <v>371</v>
      </c>
      <c r="C65" s="719"/>
      <c r="D65" s="184"/>
    </row>
    <row r="66" spans="1:4" ht="15" customHeight="1">
      <c r="A66" s="140" t="s">
        <v>166</v>
      </c>
      <c r="B66" s="139" t="s">
        <v>372</v>
      </c>
      <c r="C66" s="137" t="s">
        <v>373</v>
      </c>
      <c r="D66" s="184"/>
    </row>
    <row r="67" spans="1:4" ht="78.75">
      <c r="A67" s="140" t="s">
        <v>166</v>
      </c>
      <c r="B67" s="139" t="s">
        <v>374</v>
      </c>
      <c r="C67" s="137" t="s">
        <v>375</v>
      </c>
      <c r="D67" s="184"/>
    </row>
    <row r="68" spans="1:4" ht="15" customHeight="1">
      <c r="A68" s="140" t="s">
        <v>166</v>
      </c>
      <c r="B68" s="139" t="s">
        <v>376</v>
      </c>
      <c r="C68" s="137" t="s">
        <v>377</v>
      </c>
      <c r="D68" s="184"/>
    </row>
    <row r="69" spans="1:4" ht="31.5">
      <c r="A69" s="140" t="s">
        <v>166</v>
      </c>
      <c r="B69" s="139" t="s">
        <v>378</v>
      </c>
      <c r="C69" s="231" t="s">
        <v>379</v>
      </c>
      <c r="D69" s="184"/>
    </row>
    <row r="70" spans="1:4" ht="15" customHeight="1">
      <c r="A70" s="140" t="s">
        <v>166</v>
      </c>
      <c r="B70" s="139" t="s">
        <v>380</v>
      </c>
      <c r="C70" s="137" t="s">
        <v>381</v>
      </c>
      <c r="D70" s="184"/>
    </row>
    <row r="71" spans="1:4" ht="31.5">
      <c r="A71" s="140" t="s">
        <v>166</v>
      </c>
      <c r="B71" s="139" t="s">
        <v>382</v>
      </c>
      <c r="C71" s="137" t="s">
        <v>383</v>
      </c>
      <c r="D71" s="184"/>
    </row>
    <row r="72" spans="1:4" ht="15" customHeight="1">
      <c r="A72" s="140" t="s">
        <v>166</v>
      </c>
      <c r="B72" s="139" t="s">
        <v>384</v>
      </c>
      <c r="C72" s="137" t="s">
        <v>385</v>
      </c>
      <c r="D72" s="184"/>
    </row>
    <row r="73" spans="1:4" ht="15.75">
      <c r="A73" s="140" t="s">
        <v>166</v>
      </c>
      <c r="B73" s="228" t="s">
        <v>1</v>
      </c>
      <c r="C73" s="219" t="s">
        <v>0</v>
      </c>
      <c r="D73" s="184"/>
    </row>
    <row r="74" spans="1:4" ht="15" customHeight="1">
      <c r="A74" s="140" t="s">
        <v>166</v>
      </c>
      <c r="B74" s="139" t="s">
        <v>2</v>
      </c>
      <c r="C74" s="218" t="s">
        <v>386</v>
      </c>
      <c r="D74" s="184"/>
    </row>
    <row r="75" spans="1:3" ht="47.25">
      <c r="A75" s="140" t="s">
        <v>166</v>
      </c>
      <c r="B75" s="139" t="s">
        <v>3</v>
      </c>
      <c r="C75" s="218" t="s">
        <v>4</v>
      </c>
    </row>
    <row r="76" spans="1:3" ht="47.25">
      <c r="A76" s="140" t="s">
        <v>166</v>
      </c>
      <c r="B76" s="139" t="s">
        <v>5</v>
      </c>
      <c r="C76" s="218" t="s">
        <v>6</v>
      </c>
    </row>
    <row r="77" spans="1:3" ht="31.5">
      <c r="A77" s="140" t="s">
        <v>166</v>
      </c>
      <c r="B77" s="139" t="s">
        <v>7</v>
      </c>
      <c r="C77" s="218" t="s">
        <v>8</v>
      </c>
    </row>
    <row r="78" spans="1:3" ht="31.5">
      <c r="A78" s="140" t="s">
        <v>166</v>
      </c>
      <c r="B78" s="139" t="s">
        <v>9</v>
      </c>
      <c r="C78" s="218" t="s">
        <v>10</v>
      </c>
    </row>
    <row r="79" spans="1:3" ht="31.5">
      <c r="A79" s="140" t="s">
        <v>166</v>
      </c>
      <c r="B79" s="139" t="s">
        <v>11</v>
      </c>
      <c r="C79" s="218" t="s">
        <v>12</v>
      </c>
    </row>
    <row r="80" spans="1:3" ht="47.25">
      <c r="A80" s="140" t="s">
        <v>166</v>
      </c>
      <c r="B80" s="139" t="s">
        <v>13</v>
      </c>
      <c r="C80" s="218" t="s">
        <v>14</v>
      </c>
    </row>
    <row r="81" spans="1:3" ht="53.25" customHeight="1">
      <c r="A81" s="718" t="s">
        <v>387</v>
      </c>
      <c r="B81" s="718"/>
      <c r="C81" s="718"/>
    </row>
    <row r="82" spans="1:3" ht="75.75" customHeight="1">
      <c r="A82" s="718" t="s">
        <v>388</v>
      </c>
      <c r="B82" s="718"/>
      <c r="C82" s="718"/>
    </row>
    <row r="90" spans="1:3" ht="15">
      <c r="A90"/>
      <c r="B90"/>
      <c r="C90"/>
    </row>
  </sheetData>
  <sheetProtection formatRows="0" autoFilter="0"/>
  <mergeCells count="19">
    <mergeCell ref="A81:C81"/>
    <mergeCell ref="C64:C65"/>
    <mergeCell ref="A3:C3"/>
    <mergeCell ref="A4:C4"/>
    <mergeCell ref="A82:C82"/>
    <mergeCell ref="A9:C9"/>
    <mergeCell ref="C22:C23"/>
    <mergeCell ref="B48:B49"/>
    <mergeCell ref="A22:A23"/>
    <mergeCell ref="A5:C5"/>
    <mergeCell ref="B22:B23"/>
    <mergeCell ref="A48:A49"/>
    <mergeCell ref="A8:C8"/>
    <mergeCell ref="A1:C1"/>
    <mergeCell ref="A2:C2"/>
    <mergeCell ref="B20:B21"/>
    <mergeCell ref="C20:C21"/>
    <mergeCell ref="A20:A21"/>
    <mergeCell ref="C48:C49"/>
  </mergeCells>
  <printOptions horizontalCentered="1"/>
  <pageMargins left="0.984251968503937" right="0.3937007874015748" top="0.5905511811023623" bottom="0.5511811023622047" header="0.2362204724409449" footer="0.2362204724409449"/>
  <pageSetup blackAndWhite="1" fitToHeight="5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9" zoomScaleSheetLayoutView="89" zoomScalePageLayoutView="0" workbookViewId="0" topLeftCell="A1">
      <selection activeCell="A3" sqref="A3:C3"/>
    </sheetView>
  </sheetViews>
  <sheetFormatPr defaultColWidth="8.8515625" defaultRowHeight="15"/>
  <cols>
    <col min="1" max="1" width="10.8515625" style="145" customWidth="1"/>
    <col min="2" max="2" width="28.28125" style="145" customWidth="1"/>
    <col min="3" max="3" width="79.57421875" style="145" customWidth="1"/>
    <col min="4" max="16384" width="8.8515625" style="145" customWidth="1"/>
  </cols>
  <sheetData>
    <row r="1" spans="1:6" s="64" customFormat="1" ht="15.75" customHeight="1">
      <c r="A1" s="711" t="s">
        <v>160</v>
      </c>
      <c r="B1" s="711"/>
      <c r="C1" s="711"/>
      <c r="D1" s="76"/>
      <c r="E1" s="76"/>
      <c r="F1" s="76"/>
    </row>
    <row r="2" spans="1:6" s="64" customFormat="1" ht="15.75" customHeight="1">
      <c r="A2" s="711" t="s">
        <v>546</v>
      </c>
      <c r="B2" s="711"/>
      <c r="C2" s="711"/>
      <c r="D2" s="76"/>
      <c r="E2" s="76"/>
      <c r="F2" s="76"/>
    </row>
    <row r="3" spans="1:6" s="64" customFormat="1" ht="15.75" customHeight="1">
      <c r="A3" s="711" t="s">
        <v>582</v>
      </c>
      <c r="B3" s="711"/>
      <c r="C3" s="711"/>
      <c r="D3" s="76"/>
      <c r="E3" s="76"/>
      <c r="F3" s="76"/>
    </row>
    <row r="4" spans="1:6" s="65" customFormat="1" ht="16.5" customHeight="1">
      <c r="A4" s="707" t="s">
        <v>547</v>
      </c>
      <c r="B4" s="707"/>
      <c r="C4" s="707"/>
      <c r="D4" s="77"/>
      <c r="E4" s="77"/>
      <c r="F4" s="77"/>
    </row>
    <row r="5" spans="1:6" s="65" customFormat="1" ht="16.5" customHeight="1">
      <c r="A5" s="707" t="s">
        <v>515</v>
      </c>
      <c r="B5" s="707"/>
      <c r="C5" s="707"/>
      <c r="D5" s="77"/>
      <c r="E5" s="77"/>
      <c r="F5" s="77"/>
    </row>
    <row r="6" spans="2:3" ht="15">
      <c r="B6" s="723"/>
      <c r="C6" s="724"/>
    </row>
    <row r="8" spans="1:3" ht="24" customHeight="1">
      <c r="A8" s="722" t="s">
        <v>146</v>
      </c>
      <c r="B8" s="722"/>
      <c r="C8" s="722"/>
    </row>
    <row r="9" spans="1:3" ht="21" customHeight="1">
      <c r="A9" s="715" t="s">
        <v>548</v>
      </c>
      <c r="B9" s="715"/>
      <c r="C9" s="715"/>
    </row>
    <row r="10" ht="18.75">
      <c r="B10" s="134"/>
    </row>
    <row r="11" ht="15">
      <c r="C11" s="143"/>
    </row>
    <row r="12" spans="1:3" ht="45.75" customHeight="1">
      <c r="A12" s="209" t="s">
        <v>147</v>
      </c>
      <c r="B12" s="210" t="s">
        <v>148</v>
      </c>
      <c r="C12" s="211" t="s">
        <v>217</v>
      </c>
    </row>
    <row r="13" spans="1:3" ht="31.5">
      <c r="A13" s="212" t="s">
        <v>166</v>
      </c>
      <c r="B13" s="213"/>
      <c r="C13" s="157" t="s">
        <v>545</v>
      </c>
    </row>
    <row r="14" spans="1:3" s="142" customFormat="1" ht="39.75" customHeight="1">
      <c r="A14" s="141" t="s">
        <v>166</v>
      </c>
      <c r="B14" s="153" t="s">
        <v>150</v>
      </c>
      <c r="C14" s="154" t="s">
        <v>54</v>
      </c>
    </row>
    <row r="15" spans="1:3" ht="36" customHeight="1">
      <c r="A15" s="214" t="s">
        <v>166</v>
      </c>
      <c r="B15" s="153" t="s">
        <v>151</v>
      </c>
      <c r="C15" s="156" t="s">
        <v>152</v>
      </c>
    </row>
    <row r="16" spans="1:3" s="215" customFormat="1" ht="18" customHeight="1">
      <c r="A16" s="214" t="s">
        <v>166</v>
      </c>
      <c r="B16" s="155" t="s">
        <v>153</v>
      </c>
      <c r="C16" s="154" t="s">
        <v>154</v>
      </c>
    </row>
    <row r="17" spans="1:3" ht="18" customHeight="1">
      <c r="A17" s="214" t="s">
        <v>166</v>
      </c>
      <c r="B17" s="155" t="s">
        <v>155</v>
      </c>
      <c r="C17" s="154" t="s">
        <v>156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330708661417323" right="0.1968503937007874" top="0.7480314960629921" bottom="0.7480314960629921" header="0.31496062992125984" footer="0.31496062992125984"/>
  <pageSetup blackAndWhite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4"/>
  <sheetViews>
    <sheetView tabSelected="1" view="pageBreakPreview" zoomScaleSheetLayoutView="100" zoomScalePageLayoutView="0" workbookViewId="0" topLeftCell="A18">
      <selection activeCell="C67" sqref="C67"/>
    </sheetView>
  </sheetViews>
  <sheetFormatPr defaultColWidth="8.8515625" defaultRowHeight="15"/>
  <cols>
    <col min="1" max="1" width="31.00390625" style="168" customWidth="1"/>
    <col min="2" max="2" width="70.8515625" style="169" customWidth="1"/>
    <col min="3" max="3" width="16.00390625" style="147" customWidth="1"/>
    <col min="4" max="16384" width="8.8515625" style="145" customWidth="1"/>
  </cols>
  <sheetData>
    <row r="1" spans="1:6" s="64" customFormat="1" ht="15.75" customHeight="1">
      <c r="A1" s="711" t="s">
        <v>149</v>
      </c>
      <c r="B1" s="711"/>
      <c r="C1" s="711"/>
      <c r="D1" s="76"/>
      <c r="E1" s="76"/>
      <c r="F1" s="76"/>
    </row>
    <row r="2" spans="1:6" s="64" customFormat="1" ht="15.75" customHeight="1">
      <c r="A2" s="711" t="s">
        <v>549</v>
      </c>
      <c r="B2" s="711"/>
      <c r="C2" s="711"/>
      <c r="D2" s="76"/>
      <c r="E2" s="76"/>
      <c r="F2" s="76"/>
    </row>
    <row r="3" spans="1:6" s="64" customFormat="1" ht="15.75" customHeight="1">
      <c r="A3" s="711" t="s">
        <v>583</v>
      </c>
      <c r="B3" s="711"/>
      <c r="C3" s="711"/>
      <c r="D3" s="76"/>
      <c r="E3" s="76"/>
      <c r="F3" s="76"/>
    </row>
    <row r="4" spans="1:6" s="65" customFormat="1" ht="16.5" customHeight="1">
      <c r="A4" s="707" t="s">
        <v>550</v>
      </c>
      <c r="B4" s="707"/>
      <c r="C4" s="707"/>
      <c r="D4" s="77"/>
      <c r="E4" s="77"/>
      <c r="F4" s="77"/>
    </row>
    <row r="5" spans="1:6" s="65" customFormat="1" ht="16.5" customHeight="1">
      <c r="A5" s="707" t="s">
        <v>515</v>
      </c>
      <c r="B5" s="707"/>
      <c r="C5" s="707"/>
      <c r="D5" s="77"/>
      <c r="E5" s="77"/>
      <c r="F5" s="77"/>
    </row>
    <row r="6" spans="1:3" ht="15.75">
      <c r="A6" s="727" t="s">
        <v>591</v>
      </c>
      <c r="B6" s="727"/>
      <c r="C6" s="727"/>
    </row>
    <row r="7" spans="2:3" ht="18.75">
      <c r="B7" s="727"/>
      <c r="C7" s="727"/>
    </row>
    <row r="8" ht="18.75">
      <c r="D8" s="148"/>
    </row>
    <row r="9" spans="1:4" s="149" customFormat="1" ht="17.25">
      <c r="A9" s="729" t="s">
        <v>551</v>
      </c>
      <c r="B9" s="729"/>
      <c r="C9" s="729"/>
      <c r="D9" s="150"/>
    </row>
    <row r="10" spans="1:3" s="149" customFormat="1" ht="17.25">
      <c r="A10" s="728" t="s">
        <v>508</v>
      </c>
      <c r="B10" s="728"/>
      <c r="C10" s="728"/>
    </row>
    <row r="11" spans="1:3" s="149" customFormat="1" ht="17.25">
      <c r="A11" s="659"/>
      <c r="B11" s="659" t="s">
        <v>516</v>
      </c>
      <c r="C11" s="659"/>
    </row>
    <row r="12" ht="18.75">
      <c r="C12" s="147" t="s">
        <v>278</v>
      </c>
    </row>
    <row r="13" spans="1:3" s="151" customFormat="1" ht="88.5" customHeight="1">
      <c r="A13" s="158" t="s">
        <v>279</v>
      </c>
      <c r="B13" s="159" t="s">
        <v>280</v>
      </c>
      <c r="C13" s="160" t="s">
        <v>145</v>
      </c>
    </row>
    <row r="14" spans="1:3" ht="18.75" customHeight="1">
      <c r="A14" s="725" t="s">
        <v>142</v>
      </c>
      <c r="B14" s="726"/>
      <c r="C14" s="698">
        <f>C15+C53</f>
        <v>4556255.92</v>
      </c>
    </row>
    <row r="15" spans="1:3" ht="17.25" customHeight="1">
      <c r="A15" s="171" t="s">
        <v>96</v>
      </c>
      <c r="B15" s="172" t="s">
        <v>281</v>
      </c>
      <c r="C15" s="173">
        <f>+C16+C29+C37+C40+C49+C20+C26+C46</f>
        <v>1237500</v>
      </c>
    </row>
    <row r="16" spans="1:3" ht="18.75">
      <c r="A16" s="174" t="s">
        <v>282</v>
      </c>
      <c r="B16" s="175" t="s">
        <v>283</v>
      </c>
      <c r="C16" s="176">
        <f>C17</f>
        <v>25097</v>
      </c>
    </row>
    <row r="17" spans="1:3" ht="18.75">
      <c r="A17" s="188" t="s">
        <v>284</v>
      </c>
      <c r="B17" s="189" t="s">
        <v>285</v>
      </c>
      <c r="C17" s="190">
        <f>C18+C19</f>
        <v>25097</v>
      </c>
    </row>
    <row r="18" spans="1:3" ht="100.5" customHeight="1">
      <c r="A18" s="161" t="s">
        <v>286</v>
      </c>
      <c r="B18" s="162" t="s">
        <v>97</v>
      </c>
      <c r="C18" s="163">
        <v>25097</v>
      </c>
    </row>
    <row r="19" spans="1:3" ht="133.5" customHeight="1" hidden="1">
      <c r="A19" s="132" t="s">
        <v>399</v>
      </c>
      <c r="B19" s="133" t="s">
        <v>389</v>
      </c>
      <c r="C19" s="163">
        <v>0</v>
      </c>
    </row>
    <row r="20" spans="1:3" ht="24.75" customHeight="1" hidden="1">
      <c r="A20" s="242" t="s">
        <v>400</v>
      </c>
      <c r="B20" s="243" t="s">
        <v>390</v>
      </c>
      <c r="C20" s="244">
        <f>C21</f>
        <v>0</v>
      </c>
    </row>
    <row r="21" spans="1:3" ht="41.25" customHeight="1" hidden="1">
      <c r="A21" s="245" t="s">
        <v>401</v>
      </c>
      <c r="B21" s="246" t="s">
        <v>391</v>
      </c>
      <c r="C21" s="247">
        <f>C22+C23+C24+C25</f>
        <v>0</v>
      </c>
    </row>
    <row r="22" spans="1:3" ht="72" customHeight="1" hidden="1">
      <c r="A22" s="161" t="s">
        <v>403</v>
      </c>
      <c r="B22" s="162" t="s">
        <v>406</v>
      </c>
      <c r="C22" s="163">
        <v>0</v>
      </c>
    </row>
    <row r="23" spans="1:3" ht="90.75" customHeight="1" hidden="1">
      <c r="A23" s="161" t="s">
        <v>402</v>
      </c>
      <c r="B23" s="162" t="s">
        <v>408</v>
      </c>
      <c r="C23" s="163">
        <v>0</v>
      </c>
    </row>
    <row r="24" spans="1:3" ht="90.75" customHeight="1" hidden="1">
      <c r="A24" s="161" t="s">
        <v>404</v>
      </c>
      <c r="B24" s="162" t="s">
        <v>407</v>
      </c>
      <c r="C24" s="163">
        <v>0</v>
      </c>
    </row>
    <row r="25" spans="1:3" ht="94.5" customHeight="1" hidden="1">
      <c r="A25" s="161" t="s">
        <v>405</v>
      </c>
      <c r="B25" s="162" t="s">
        <v>409</v>
      </c>
      <c r="C25" s="163">
        <v>0</v>
      </c>
    </row>
    <row r="26" spans="1:3" ht="23.25" customHeight="1">
      <c r="A26" s="242" t="s">
        <v>410</v>
      </c>
      <c r="B26" s="248" t="s">
        <v>392</v>
      </c>
      <c r="C26" s="244">
        <f>C27</f>
        <v>11000</v>
      </c>
    </row>
    <row r="27" spans="1:3" ht="30.75" customHeight="1">
      <c r="A27" s="249" t="s">
        <v>411</v>
      </c>
      <c r="B27" s="250" t="s">
        <v>393</v>
      </c>
      <c r="C27" s="247">
        <f>C28</f>
        <v>11000</v>
      </c>
    </row>
    <row r="28" spans="1:3" ht="37.5" customHeight="1">
      <c r="A28" s="251" t="s">
        <v>412</v>
      </c>
      <c r="B28" s="252" t="s">
        <v>393</v>
      </c>
      <c r="C28" s="253">
        <v>11000</v>
      </c>
    </row>
    <row r="29" spans="1:3" s="152" customFormat="1" ht="18.75">
      <c r="A29" s="174" t="s">
        <v>98</v>
      </c>
      <c r="B29" s="175" t="s">
        <v>99</v>
      </c>
      <c r="C29" s="176">
        <f>C30+C32</f>
        <v>832401</v>
      </c>
    </row>
    <row r="30" spans="1:3" s="152" customFormat="1" ht="57" customHeight="1">
      <c r="A30" s="188" t="s">
        <v>100</v>
      </c>
      <c r="B30" s="189" t="s">
        <v>101</v>
      </c>
      <c r="C30" s="190">
        <f>C31</f>
        <v>3000</v>
      </c>
    </row>
    <row r="31" spans="1:3" ht="64.5" customHeight="1">
      <c r="A31" s="161" t="s">
        <v>102</v>
      </c>
      <c r="B31" s="167" t="s">
        <v>103</v>
      </c>
      <c r="C31" s="163">
        <v>3000</v>
      </c>
    </row>
    <row r="32" spans="1:3" ht="17.25" customHeight="1">
      <c r="A32" s="188" t="s">
        <v>104</v>
      </c>
      <c r="B32" s="189" t="s">
        <v>105</v>
      </c>
      <c r="C32" s="190">
        <f>C33+C35</f>
        <v>829401</v>
      </c>
    </row>
    <row r="33" spans="1:3" ht="56.25">
      <c r="A33" s="181" t="s">
        <v>517</v>
      </c>
      <c r="B33" s="182" t="s">
        <v>107</v>
      </c>
      <c r="C33" s="183">
        <f>C34</f>
        <v>357100</v>
      </c>
    </row>
    <row r="34" spans="1:3" ht="93.75">
      <c r="A34" s="161" t="s">
        <v>518</v>
      </c>
      <c r="B34" s="162" t="s">
        <v>109</v>
      </c>
      <c r="C34" s="163">
        <v>357100</v>
      </c>
    </row>
    <row r="35" spans="1:3" ht="56.25">
      <c r="A35" s="181" t="s">
        <v>519</v>
      </c>
      <c r="B35" s="182" t="s">
        <v>111</v>
      </c>
      <c r="C35" s="183">
        <v>472301</v>
      </c>
    </row>
    <row r="36" spans="1:3" ht="109.5" customHeight="1">
      <c r="A36" s="161" t="s">
        <v>520</v>
      </c>
      <c r="B36" s="162" t="s">
        <v>113</v>
      </c>
      <c r="C36" s="163">
        <v>472301</v>
      </c>
    </row>
    <row r="37" spans="1:3" ht="61.5" customHeight="1">
      <c r="A37" s="191" t="s">
        <v>287</v>
      </c>
      <c r="B37" s="192" t="s">
        <v>288</v>
      </c>
      <c r="C37" s="176">
        <f>C38</f>
        <v>1000</v>
      </c>
    </row>
    <row r="38" spans="1:3" s="184" customFormat="1" ht="81.75" customHeight="1">
      <c r="A38" s="185" t="s">
        <v>114</v>
      </c>
      <c r="B38" s="44" t="s">
        <v>115</v>
      </c>
      <c r="C38" s="180">
        <f>C39</f>
        <v>1000</v>
      </c>
    </row>
    <row r="39" spans="1:3" ht="104.25" customHeight="1">
      <c r="A39" s="254" t="s">
        <v>116</v>
      </c>
      <c r="B39" s="164" t="s">
        <v>117</v>
      </c>
      <c r="C39" s="163">
        <v>1000</v>
      </c>
    </row>
    <row r="40" spans="1:3" ht="72.75" customHeight="1">
      <c r="A40" s="193" t="s">
        <v>289</v>
      </c>
      <c r="B40" s="175" t="s">
        <v>118</v>
      </c>
      <c r="C40" s="176">
        <f>C41</f>
        <v>211602</v>
      </c>
    </row>
    <row r="41" spans="1:3" ht="117" customHeight="1">
      <c r="A41" s="188" t="s">
        <v>290</v>
      </c>
      <c r="B41" s="255" t="s">
        <v>119</v>
      </c>
      <c r="C41" s="190">
        <f>C42+C44</f>
        <v>211602</v>
      </c>
    </row>
    <row r="42" spans="1:3" ht="99.75" customHeight="1">
      <c r="A42" s="181" t="s">
        <v>413</v>
      </c>
      <c r="B42" s="256" t="s">
        <v>414</v>
      </c>
      <c r="C42" s="183">
        <v>211602</v>
      </c>
    </row>
    <row r="43" spans="1:3" ht="99.75" customHeight="1">
      <c r="A43" s="161" t="s">
        <v>303</v>
      </c>
      <c r="B43" s="162" t="s">
        <v>415</v>
      </c>
      <c r="C43" s="163">
        <v>211602</v>
      </c>
    </row>
    <row r="44" spans="1:3" ht="38.25" customHeight="1" hidden="1">
      <c r="A44" s="238" t="s">
        <v>394</v>
      </c>
      <c r="B44" s="239" t="s">
        <v>395</v>
      </c>
      <c r="C44" s="183">
        <f>C45</f>
        <v>0</v>
      </c>
    </row>
    <row r="45" spans="1:3" ht="45" customHeight="1" hidden="1">
      <c r="A45" s="131" t="s">
        <v>396</v>
      </c>
      <c r="B45" s="237" t="s">
        <v>306</v>
      </c>
      <c r="C45" s="163">
        <v>0</v>
      </c>
    </row>
    <row r="46" spans="1:3" ht="37.5" customHeight="1" hidden="1">
      <c r="A46" s="193" t="s">
        <v>416</v>
      </c>
      <c r="B46" s="248" t="s">
        <v>397</v>
      </c>
      <c r="C46" s="220">
        <f>C47</f>
        <v>0</v>
      </c>
    </row>
    <row r="47" spans="1:3" ht="43.5" customHeight="1" hidden="1">
      <c r="A47" s="225" t="s">
        <v>417</v>
      </c>
      <c r="B47" s="224" t="s">
        <v>398</v>
      </c>
      <c r="C47" s="190">
        <f>C48</f>
        <v>0</v>
      </c>
    </row>
    <row r="48" spans="1:3" ht="43.5" customHeight="1" hidden="1">
      <c r="A48" s="131" t="s">
        <v>318</v>
      </c>
      <c r="B48" s="240" t="s">
        <v>319</v>
      </c>
      <c r="C48" s="163">
        <v>0</v>
      </c>
    </row>
    <row r="49" spans="1:3" s="186" customFormat="1" ht="36.75" customHeight="1" hidden="1">
      <c r="A49" s="193" t="s">
        <v>291</v>
      </c>
      <c r="B49" s="194" t="s">
        <v>292</v>
      </c>
      <c r="C49" s="176">
        <f>C50</f>
        <v>156400</v>
      </c>
    </row>
    <row r="50" spans="1:3" s="184" customFormat="1" ht="91.5" customHeight="1">
      <c r="A50" s="195" t="s">
        <v>293</v>
      </c>
      <c r="B50" s="196" t="s">
        <v>120</v>
      </c>
      <c r="C50" s="190">
        <f>C51</f>
        <v>156400</v>
      </c>
    </row>
    <row r="51" spans="1:3" ht="86.25" customHeight="1">
      <c r="A51" s="187" t="s">
        <v>418</v>
      </c>
      <c r="B51" s="24" t="s">
        <v>420</v>
      </c>
      <c r="C51" s="183">
        <f>C52</f>
        <v>156400</v>
      </c>
    </row>
    <row r="52" spans="1:3" ht="83.25" customHeight="1">
      <c r="A52" s="254" t="s">
        <v>419</v>
      </c>
      <c r="B52" s="164" t="s">
        <v>341</v>
      </c>
      <c r="C52" s="163">
        <v>156400</v>
      </c>
    </row>
    <row r="53" spans="1:3" ht="18.75">
      <c r="A53" s="171" t="s">
        <v>85</v>
      </c>
      <c r="B53" s="197" t="s">
        <v>121</v>
      </c>
      <c r="C53" s="697">
        <f>C54+C71</f>
        <v>3318755.92</v>
      </c>
    </row>
    <row r="54" spans="1:3" ht="37.5">
      <c r="A54" s="204" t="s">
        <v>86</v>
      </c>
      <c r="B54" s="205" t="s">
        <v>122</v>
      </c>
      <c r="C54" s="696">
        <f>C55+C60+C63+C66</f>
        <v>3329420.05</v>
      </c>
    </row>
    <row r="55" spans="1:3" ht="39" customHeight="1">
      <c r="A55" s="177" t="s">
        <v>87</v>
      </c>
      <c r="B55" s="276" t="s">
        <v>123</v>
      </c>
      <c r="C55" s="199">
        <f>C56+C58</f>
        <v>1705455</v>
      </c>
    </row>
    <row r="56" spans="1:3" ht="18.75">
      <c r="A56" s="179" t="s">
        <v>88</v>
      </c>
      <c r="B56" s="28" t="s">
        <v>124</v>
      </c>
      <c r="C56" s="201">
        <f>C57</f>
        <v>366205</v>
      </c>
    </row>
    <row r="57" spans="1:3" ht="36.75" customHeight="1">
      <c r="A57" s="257" t="s">
        <v>125</v>
      </c>
      <c r="B57" s="167" t="s">
        <v>126</v>
      </c>
      <c r="C57" s="165">
        <v>366205</v>
      </c>
    </row>
    <row r="58" spans="1:3" ht="48.75" customHeight="1">
      <c r="A58" s="258" t="s">
        <v>127</v>
      </c>
      <c r="B58" s="259" t="s">
        <v>128</v>
      </c>
      <c r="C58" s="201">
        <f>C59</f>
        <v>1339250</v>
      </c>
    </row>
    <row r="59" spans="1:3" ht="61.5" customHeight="1">
      <c r="A59" s="161" t="s">
        <v>129</v>
      </c>
      <c r="B59" s="162" t="s">
        <v>130</v>
      </c>
      <c r="C59" s="165">
        <v>1339250</v>
      </c>
    </row>
    <row r="60" spans="1:3" ht="58.5" customHeight="1" hidden="1">
      <c r="A60" s="177" t="s">
        <v>89</v>
      </c>
      <c r="B60" s="178" t="s">
        <v>131</v>
      </c>
      <c r="C60" s="199">
        <f>C61</f>
        <v>111564</v>
      </c>
    </row>
    <row r="61" spans="1:3" ht="45" customHeight="1">
      <c r="A61" s="179" t="s">
        <v>90</v>
      </c>
      <c r="B61" s="28" t="s">
        <v>91</v>
      </c>
      <c r="C61" s="201">
        <f>C62</f>
        <v>111564</v>
      </c>
    </row>
    <row r="62" spans="1:3" ht="55.5" customHeight="1">
      <c r="A62" s="161" t="s">
        <v>132</v>
      </c>
      <c r="B62" s="162" t="s">
        <v>133</v>
      </c>
      <c r="C62" s="165">
        <v>111564</v>
      </c>
    </row>
    <row r="63" spans="1:3" ht="55.5" customHeight="1">
      <c r="A63" s="177" t="s">
        <v>92</v>
      </c>
      <c r="B63" s="178" t="s">
        <v>134</v>
      </c>
      <c r="C63" s="199">
        <f>C64</f>
        <v>67149</v>
      </c>
    </row>
    <row r="64" spans="1:3" ht="53.25" customHeight="1">
      <c r="A64" s="179" t="s">
        <v>135</v>
      </c>
      <c r="B64" s="28" t="s">
        <v>136</v>
      </c>
      <c r="C64" s="201">
        <f>C65</f>
        <v>67149</v>
      </c>
    </row>
    <row r="65" spans="1:3" ht="57.75" customHeight="1">
      <c r="A65" s="161" t="s">
        <v>137</v>
      </c>
      <c r="B65" s="162" t="s">
        <v>138</v>
      </c>
      <c r="C65" s="165">
        <v>67149</v>
      </c>
    </row>
    <row r="66" spans="1:3" ht="47.25" customHeight="1">
      <c r="A66" s="202" t="s">
        <v>93</v>
      </c>
      <c r="B66" s="203" t="s">
        <v>140</v>
      </c>
      <c r="C66" s="694">
        <f>C68+C69</f>
        <v>1445252.05</v>
      </c>
    </row>
    <row r="67" spans="1:3" ht="86.25" customHeight="1">
      <c r="A67" s="260" t="s">
        <v>421</v>
      </c>
      <c r="B67" s="262" t="s">
        <v>422</v>
      </c>
      <c r="C67" s="695">
        <v>1397063.23</v>
      </c>
    </row>
    <row r="68" spans="1:3" ht="96" customHeight="1">
      <c r="A68" s="166" t="s">
        <v>423</v>
      </c>
      <c r="B68" s="167" t="s">
        <v>424</v>
      </c>
      <c r="C68" s="693">
        <v>1397063.23</v>
      </c>
    </row>
    <row r="69" spans="1:3" ht="55.5" customHeight="1">
      <c r="A69" s="750" t="s">
        <v>592</v>
      </c>
      <c r="B69" s="751" t="s">
        <v>594</v>
      </c>
      <c r="C69" s="752">
        <f>SUM(C70)</f>
        <v>48188.82</v>
      </c>
    </row>
    <row r="70" spans="1:3" ht="52.5" customHeight="1">
      <c r="A70" s="749" t="s">
        <v>593</v>
      </c>
      <c r="B70" s="167" t="s">
        <v>594</v>
      </c>
      <c r="C70" s="693">
        <v>48188.82</v>
      </c>
    </row>
    <row r="71" spans="1:3" ht="52.5" customHeight="1">
      <c r="A71" s="207" t="s">
        <v>586</v>
      </c>
      <c r="B71" s="705" t="s">
        <v>587</v>
      </c>
      <c r="C71" s="206">
        <f>SUM(C72)</f>
        <v>-10664.13</v>
      </c>
    </row>
    <row r="72" spans="1:3" s="142" customFormat="1" ht="55.5" customHeight="1" hidden="1">
      <c r="A72" s="702" t="s">
        <v>13</v>
      </c>
      <c r="B72" s="706" t="s">
        <v>588</v>
      </c>
      <c r="C72" s="703">
        <f>SUM(C73)</f>
        <v>-10664.13</v>
      </c>
    </row>
    <row r="73" spans="1:3" ht="60" customHeight="1">
      <c r="A73" s="241" t="s">
        <v>13</v>
      </c>
      <c r="B73" s="704" t="s">
        <v>588</v>
      </c>
      <c r="C73" s="165">
        <v>-10664.13</v>
      </c>
    </row>
    <row r="75" ht="18.75">
      <c r="C75" s="170"/>
    </row>
    <row r="76" ht="18.75">
      <c r="C76" s="170"/>
    </row>
    <row r="77" ht="18.75">
      <c r="C77" s="170"/>
    </row>
    <row r="78" ht="18.75">
      <c r="C78" s="170"/>
    </row>
    <row r="79" ht="18.75">
      <c r="C79" s="170"/>
    </row>
    <row r="80" ht="18.75">
      <c r="C80" s="170"/>
    </row>
    <row r="81" ht="18.75">
      <c r="C81" s="170"/>
    </row>
    <row r="82" ht="18.75">
      <c r="C82" s="170"/>
    </row>
    <row r="83" ht="18.75">
      <c r="C83" s="170"/>
    </row>
    <row r="84" ht="18.75">
      <c r="C84" s="170"/>
    </row>
    <row r="85" ht="18.75">
      <c r="C85" s="170"/>
    </row>
    <row r="86" ht="18.75">
      <c r="C86" s="170"/>
    </row>
    <row r="87" ht="18.75">
      <c r="C87" s="170"/>
    </row>
    <row r="88" ht="18.75">
      <c r="C88" s="170"/>
    </row>
    <row r="89" ht="18.75">
      <c r="C89" s="170"/>
    </row>
    <row r="90" ht="18.75">
      <c r="C90" s="170"/>
    </row>
    <row r="91" ht="18.75">
      <c r="C91" s="170"/>
    </row>
    <row r="92" ht="18.75">
      <c r="C92" s="170"/>
    </row>
    <row r="93" ht="18.75">
      <c r="C93" s="170"/>
    </row>
    <row r="94" ht="18.75">
      <c r="C94" s="170"/>
    </row>
    <row r="95" ht="18.75">
      <c r="C95" s="170"/>
    </row>
    <row r="96" ht="18.75">
      <c r="C96" s="170"/>
    </row>
    <row r="97" ht="18.75">
      <c r="C97" s="170"/>
    </row>
    <row r="98" ht="18.75">
      <c r="C98" s="170"/>
    </row>
    <row r="99" ht="18.75">
      <c r="C99" s="170"/>
    </row>
    <row r="100" ht="18.75">
      <c r="C100" s="170"/>
    </row>
    <row r="101" ht="18.75">
      <c r="C101" s="170"/>
    </row>
    <row r="102" ht="18.75">
      <c r="C102" s="170"/>
    </row>
    <row r="103" ht="18.75">
      <c r="C103" s="170"/>
    </row>
    <row r="104" ht="18.75">
      <c r="C104" s="170"/>
    </row>
    <row r="105" ht="18.75">
      <c r="C105" s="170"/>
    </row>
    <row r="106" ht="18.75">
      <c r="C106" s="170"/>
    </row>
    <row r="107" ht="18.75">
      <c r="C107" s="170"/>
    </row>
    <row r="108" ht="18.75">
      <c r="C108" s="170"/>
    </row>
    <row r="109" ht="18.75">
      <c r="C109" s="170"/>
    </row>
    <row r="110" ht="18.75">
      <c r="C110" s="170"/>
    </row>
    <row r="111" ht="18.75">
      <c r="C111" s="170"/>
    </row>
    <row r="112" ht="18.75">
      <c r="C112" s="170"/>
    </row>
    <row r="113" ht="18.75">
      <c r="C113" s="170"/>
    </row>
    <row r="114" ht="18.75">
      <c r="C114" s="170"/>
    </row>
    <row r="115" ht="18.75">
      <c r="C115" s="170"/>
    </row>
    <row r="116" ht="18.75">
      <c r="C116" s="170"/>
    </row>
    <row r="117" ht="18.75">
      <c r="C117" s="170"/>
    </row>
    <row r="118" ht="18.75">
      <c r="C118" s="170"/>
    </row>
    <row r="119" ht="18.75">
      <c r="C119" s="170"/>
    </row>
    <row r="120" ht="18.75">
      <c r="C120" s="170"/>
    </row>
    <row r="121" ht="18.75">
      <c r="C121" s="170"/>
    </row>
    <row r="122" ht="18.75">
      <c r="C122" s="170"/>
    </row>
    <row r="123" ht="18.75">
      <c r="C123" s="170"/>
    </row>
    <row r="124" ht="18.75">
      <c r="C124" s="170"/>
    </row>
    <row r="125" ht="18.75">
      <c r="C125" s="170"/>
    </row>
    <row r="126" ht="18.75">
      <c r="C126" s="170"/>
    </row>
    <row r="127" ht="18.75">
      <c r="C127" s="170"/>
    </row>
    <row r="128" ht="18.75">
      <c r="C128" s="170"/>
    </row>
    <row r="129" ht="18.75">
      <c r="C129" s="170"/>
    </row>
    <row r="130" ht="18.75">
      <c r="C130" s="170"/>
    </row>
    <row r="131" ht="18.75">
      <c r="C131" s="170"/>
    </row>
    <row r="132" ht="18.75">
      <c r="C132" s="170"/>
    </row>
    <row r="133" ht="18.75">
      <c r="C133" s="170"/>
    </row>
    <row r="134" ht="18.75">
      <c r="C134" s="170"/>
    </row>
    <row r="135" ht="18.75">
      <c r="C135" s="170"/>
    </row>
    <row r="136" ht="18.75">
      <c r="C136" s="170"/>
    </row>
    <row r="137" ht="18.75">
      <c r="C137" s="170"/>
    </row>
    <row r="138" ht="18.75">
      <c r="C138" s="170"/>
    </row>
    <row r="139" ht="18.75">
      <c r="C139" s="170"/>
    </row>
    <row r="140" ht="18.75">
      <c r="C140" s="170"/>
    </row>
    <row r="141" ht="18.75">
      <c r="C141" s="170"/>
    </row>
    <row r="142" ht="18.75">
      <c r="C142" s="170"/>
    </row>
    <row r="143" ht="18.75">
      <c r="C143" s="170"/>
    </row>
    <row r="144" ht="18.75">
      <c r="C144" s="170"/>
    </row>
    <row r="145" ht="18.75">
      <c r="C145" s="170"/>
    </row>
    <row r="146" ht="18.75">
      <c r="C146" s="170"/>
    </row>
    <row r="147" ht="18.75">
      <c r="C147" s="170"/>
    </row>
    <row r="148" ht="18.75">
      <c r="C148" s="170"/>
    </row>
    <row r="149" ht="18.75">
      <c r="C149" s="170"/>
    </row>
    <row r="150" ht="18.75">
      <c r="C150" s="170"/>
    </row>
    <row r="151" ht="18.75">
      <c r="C151" s="170"/>
    </row>
    <row r="152" ht="18.75">
      <c r="C152" s="170"/>
    </row>
    <row r="153" ht="18.75">
      <c r="C153" s="170"/>
    </row>
    <row r="154" ht="18.75">
      <c r="C154" s="170"/>
    </row>
    <row r="155" ht="18.75">
      <c r="C155" s="170"/>
    </row>
    <row r="156" ht="18.75">
      <c r="C156" s="170"/>
    </row>
    <row r="157" ht="18.75">
      <c r="C157" s="170"/>
    </row>
    <row r="158" ht="18.75">
      <c r="C158" s="170"/>
    </row>
    <row r="159" ht="18.75">
      <c r="C159" s="170"/>
    </row>
    <row r="160" ht="18.75">
      <c r="C160" s="170"/>
    </row>
    <row r="161" ht="18.75">
      <c r="C161" s="170"/>
    </row>
    <row r="162" ht="18.75">
      <c r="C162" s="170"/>
    </row>
    <row r="163" ht="18.75">
      <c r="C163" s="170"/>
    </row>
    <row r="164" ht="18.75">
      <c r="C164" s="170"/>
    </row>
    <row r="165" ht="18.75">
      <c r="C165" s="170"/>
    </row>
    <row r="166" ht="18.75">
      <c r="C166" s="170"/>
    </row>
    <row r="167" ht="18.75">
      <c r="C167" s="170"/>
    </row>
    <row r="168" ht="18.75">
      <c r="C168" s="170"/>
    </row>
    <row r="169" ht="18.75">
      <c r="C169" s="170"/>
    </row>
    <row r="170" ht="18.75">
      <c r="C170" s="170"/>
    </row>
    <row r="171" ht="18.75">
      <c r="C171" s="170"/>
    </row>
    <row r="172" ht="18.75">
      <c r="C172" s="170"/>
    </row>
    <row r="173" ht="18.75">
      <c r="C173" s="170"/>
    </row>
    <row r="174" ht="18.75">
      <c r="C174" s="170"/>
    </row>
    <row r="175" ht="18.75">
      <c r="C175" s="170"/>
    </row>
    <row r="176" ht="18.75">
      <c r="C176" s="170"/>
    </row>
    <row r="177" ht="18.75">
      <c r="C177" s="170"/>
    </row>
    <row r="178" ht="18.75">
      <c r="C178" s="170"/>
    </row>
    <row r="179" ht="18.75">
      <c r="C179" s="170"/>
    </row>
    <row r="180" ht="18.75">
      <c r="C180" s="170"/>
    </row>
    <row r="181" ht="18.75">
      <c r="C181" s="170"/>
    </row>
    <row r="182" ht="18.75">
      <c r="C182" s="170"/>
    </row>
    <row r="183" ht="18.75">
      <c r="C183" s="170"/>
    </row>
    <row r="184" ht="18.75">
      <c r="C184" s="170"/>
    </row>
    <row r="185" ht="18.75">
      <c r="C185" s="170"/>
    </row>
    <row r="186" ht="18.75">
      <c r="C186" s="170"/>
    </row>
    <row r="187" ht="18.75">
      <c r="C187" s="170"/>
    </row>
    <row r="188" ht="18.75">
      <c r="C188" s="170"/>
    </row>
    <row r="189" ht="18.75">
      <c r="C189" s="170"/>
    </row>
    <row r="190" ht="18.75">
      <c r="C190" s="170"/>
    </row>
    <row r="191" ht="18.75">
      <c r="C191" s="170"/>
    </row>
    <row r="192" ht="18.75">
      <c r="C192" s="170"/>
    </row>
    <row r="193" ht="18.75">
      <c r="C193" s="170"/>
    </row>
    <row r="194" ht="18.75">
      <c r="C194" s="170"/>
    </row>
    <row r="195" ht="18.75">
      <c r="C195" s="170"/>
    </row>
    <row r="196" ht="18.75">
      <c r="C196" s="170"/>
    </row>
    <row r="197" ht="18.75">
      <c r="C197" s="170"/>
    </row>
    <row r="198" ht="18.75">
      <c r="C198" s="170"/>
    </row>
    <row r="199" ht="18.75">
      <c r="C199" s="170"/>
    </row>
    <row r="200" ht="18.75">
      <c r="C200" s="170"/>
    </row>
    <row r="201" ht="18.75">
      <c r="C201" s="170"/>
    </row>
    <row r="202" ht="18.75">
      <c r="C202" s="170"/>
    </row>
    <row r="203" ht="18.75">
      <c r="C203" s="170"/>
    </row>
    <row r="204" ht="18.75">
      <c r="C204" s="170"/>
    </row>
  </sheetData>
  <sheetProtection formatRows="0" autoFilter="0"/>
  <mergeCells count="10">
    <mergeCell ref="A14:B14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8">
      <selection activeCell="D56" sqref="D56"/>
    </sheetView>
  </sheetViews>
  <sheetFormatPr defaultColWidth="8.8515625" defaultRowHeight="15"/>
  <cols>
    <col min="1" max="1" width="29.57421875" style="144" customWidth="1"/>
    <col min="2" max="2" width="66.421875" style="146" customWidth="1"/>
    <col min="3" max="3" width="11.7109375" style="146" customWidth="1"/>
    <col min="4" max="4" width="11.28125" style="147" customWidth="1"/>
    <col min="5" max="16384" width="8.8515625" style="145" customWidth="1"/>
  </cols>
  <sheetData>
    <row r="1" spans="1:7" s="64" customFormat="1" ht="15.75" customHeight="1">
      <c r="A1" s="711" t="s">
        <v>143</v>
      </c>
      <c r="B1" s="711"/>
      <c r="C1" s="711"/>
      <c r="D1" s="711"/>
      <c r="E1" s="76"/>
      <c r="F1" s="76"/>
      <c r="G1" s="76"/>
    </row>
    <row r="2" spans="1:7" s="64" customFormat="1" ht="15.75" customHeight="1">
      <c r="A2" s="711" t="s">
        <v>503</v>
      </c>
      <c r="B2" s="711"/>
      <c r="C2" s="711"/>
      <c r="D2" s="711"/>
      <c r="E2" s="76"/>
      <c r="F2" s="76"/>
      <c r="G2" s="76"/>
    </row>
    <row r="3" spans="1:7" s="64" customFormat="1" ht="15.75" customHeight="1">
      <c r="A3" s="711" t="s">
        <v>510</v>
      </c>
      <c r="B3" s="711"/>
      <c r="C3" s="711"/>
      <c r="D3" s="711"/>
      <c r="E3" s="76"/>
      <c r="F3" s="76"/>
      <c r="G3" s="76"/>
    </row>
    <row r="4" spans="1:7" s="65" customFormat="1" ht="16.5" customHeight="1">
      <c r="A4" s="707" t="s">
        <v>504</v>
      </c>
      <c r="B4" s="707"/>
      <c r="C4" s="707"/>
      <c r="D4" s="707"/>
      <c r="E4" s="77"/>
      <c r="F4" s="77"/>
      <c r="G4" s="77"/>
    </row>
    <row r="5" spans="1:7" s="65" customFormat="1" ht="16.5" customHeight="1">
      <c r="A5" s="707" t="s">
        <v>441</v>
      </c>
      <c r="B5" s="707"/>
      <c r="C5" s="707"/>
      <c r="D5" s="707"/>
      <c r="E5" s="77"/>
      <c r="F5" s="77"/>
      <c r="G5" s="77"/>
    </row>
    <row r="6" spans="1:4" ht="15.75">
      <c r="A6" s="727"/>
      <c r="B6" s="727"/>
      <c r="C6" s="727"/>
      <c r="D6" s="727"/>
    </row>
    <row r="7" spans="2:4" ht="15.75">
      <c r="B7" s="727"/>
      <c r="C7" s="727"/>
      <c r="D7" s="727"/>
    </row>
    <row r="8" spans="1:5" ht="16.5">
      <c r="A8" s="729" t="s">
        <v>506</v>
      </c>
      <c r="B8" s="729"/>
      <c r="C8" s="729"/>
      <c r="D8" s="729"/>
      <c r="E8" s="148"/>
    </row>
    <row r="9" spans="1:5" s="149" customFormat="1" ht="17.25">
      <c r="A9" s="729" t="s">
        <v>505</v>
      </c>
      <c r="B9" s="729"/>
      <c r="C9" s="729"/>
      <c r="D9" s="729"/>
      <c r="E9" s="150"/>
    </row>
    <row r="10" spans="1:4" s="149" customFormat="1" ht="18" customHeight="1">
      <c r="A10" s="728" t="s">
        <v>445</v>
      </c>
      <c r="B10" s="728"/>
      <c r="C10" s="728"/>
      <c r="D10" s="728"/>
    </row>
    <row r="11" ht="15.75">
      <c r="D11" s="147" t="s">
        <v>278</v>
      </c>
    </row>
    <row r="12" spans="1:4" s="151" customFormat="1" ht="88.5" customHeight="1">
      <c r="A12" s="158" t="s">
        <v>279</v>
      </c>
      <c r="B12" s="159" t="s">
        <v>280</v>
      </c>
      <c r="C12" s="160" t="s">
        <v>145</v>
      </c>
      <c r="D12" s="160" t="s">
        <v>144</v>
      </c>
    </row>
    <row r="13" spans="1:4" ht="18.75" customHeight="1">
      <c r="A13" s="725" t="s">
        <v>142</v>
      </c>
      <c r="B13" s="726"/>
      <c r="C13" s="200">
        <f>C14+C52</f>
        <v>824.4</v>
      </c>
      <c r="D13" s="200">
        <f>D14+D52</f>
        <v>557.5</v>
      </c>
    </row>
    <row r="14" spans="1:4" ht="17.25" customHeight="1">
      <c r="A14" s="171" t="s">
        <v>96</v>
      </c>
      <c r="B14" s="172" t="s">
        <v>281</v>
      </c>
      <c r="C14" s="173">
        <f>+C15+C28+C36+C39+C48+C19+C25+C45</f>
        <v>213.89999999999998</v>
      </c>
      <c r="D14" s="173">
        <f>+D15+D28+D36+D39+D48+D19+D25+D45</f>
        <v>215</v>
      </c>
    </row>
    <row r="15" spans="1:4" ht="37.5">
      <c r="A15" s="174" t="s">
        <v>282</v>
      </c>
      <c r="B15" s="175" t="s">
        <v>283</v>
      </c>
      <c r="C15" s="176">
        <f>C16</f>
        <v>21.7</v>
      </c>
      <c r="D15" s="176">
        <f>D16</f>
        <v>22.8</v>
      </c>
    </row>
    <row r="16" spans="1:4" ht="18.75">
      <c r="A16" s="188" t="s">
        <v>284</v>
      </c>
      <c r="B16" s="189" t="s">
        <v>285</v>
      </c>
      <c r="C16" s="190">
        <f>C17+C18</f>
        <v>21.7</v>
      </c>
      <c r="D16" s="190">
        <f>D17+D18</f>
        <v>22.8</v>
      </c>
    </row>
    <row r="17" spans="1:4" ht="113.25" customHeight="1">
      <c r="A17" s="161" t="s">
        <v>286</v>
      </c>
      <c r="B17" s="162" t="s">
        <v>97</v>
      </c>
      <c r="C17" s="163">
        <v>21.7</v>
      </c>
      <c r="D17" s="163">
        <v>22.8</v>
      </c>
    </row>
    <row r="18" spans="1:4" ht="150.75" customHeight="1" hidden="1">
      <c r="A18" s="132" t="s">
        <v>399</v>
      </c>
      <c r="B18" s="133" t="s">
        <v>389</v>
      </c>
      <c r="C18" s="163">
        <v>0</v>
      </c>
      <c r="D18" s="163">
        <v>0</v>
      </c>
    </row>
    <row r="19" spans="1:4" ht="24.75" customHeight="1" hidden="1">
      <c r="A19" s="242" t="s">
        <v>400</v>
      </c>
      <c r="B19" s="243" t="s">
        <v>390</v>
      </c>
      <c r="C19" s="244">
        <f>C20</f>
        <v>0</v>
      </c>
      <c r="D19" s="244">
        <f>D20</f>
        <v>0</v>
      </c>
    </row>
    <row r="20" spans="1:4" ht="41.25" customHeight="1" hidden="1">
      <c r="A20" s="245" t="s">
        <v>401</v>
      </c>
      <c r="B20" s="246" t="s">
        <v>391</v>
      </c>
      <c r="C20" s="247">
        <f>C21+C22+C23+C24</f>
        <v>0</v>
      </c>
      <c r="D20" s="247">
        <f>D21+D22+D23+D24</f>
        <v>0</v>
      </c>
    </row>
    <row r="21" spans="1:4" ht="89.25" customHeight="1" hidden="1">
      <c r="A21" s="161" t="s">
        <v>403</v>
      </c>
      <c r="B21" s="162" t="s">
        <v>406</v>
      </c>
      <c r="C21" s="163">
        <v>0</v>
      </c>
      <c r="D21" s="163">
        <v>0</v>
      </c>
    </row>
    <row r="22" spans="1:4" ht="111" customHeight="1" hidden="1">
      <c r="A22" s="161" t="s">
        <v>402</v>
      </c>
      <c r="B22" s="162" t="s">
        <v>408</v>
      </c>
      <c r="C22" s="163">
        <v>0</v>
      </c>
      <c r="D22" s="163">
        <v>0</v>
      </c>
    </row>
    <row r="23" spans="1:4" ht="93.75" customHeight="1" hidden="1">
      <c r="A23" s="161" t="s">
        <v>404</v>
      </c>
      <c r="B23" s="162" t="s">
        <v>407</v>
      </c>
      <c r="C23" s="163">
        <v>0</v>
      </c>
      <c r="D23" s="163">
        <v>0</v>
      </c>
    </row>
    <row r="24" spans="1:4" ht="90.75" customHeight="1" hidden="1">
      <c r="A24" s="161" t="s">
        <v>405</v>
      </c>
      <c r="B24" s="162" t="s">
        <v>409</v>
      </c>
      <c r="C24" s="163">
        <v>0</v>
      </c>
      <c r="D24" s="163">
        <v>0</v>
      </c>
    </row>
    <row r="25" spans="1:4" ht="23.25" customHeight="1" hidden="1">
      <c r="A25" s="242" t="s">
        <v>410</v>
      </c>
      <c r="B25" s="248" t="s">
        <v>392</v>
      </c>
      <c r="C25" s="244">
        <f>C26</f>
        <v>0</v>
      </c>
      <c r="D25" s="244">
        <f>D26</f>
        <v>0</v>
      </c>
    </row>
    <row r="26" spans="1:4" ht="19.5" customHeight="1" hidden="1">
      <c r="A26" s="249" t="s">
        <v>411</v>
      </c>
      <c r="B26" s="250" t="s">
        <v>393</v>
      </c>
      <c r="C26" s="247">
        <f>C27</f>
        <v>0</v>
      </c>
      <c r="D26" s="247">
        <f>D27</f>
        <v>0</v>
      </c>
    </row>
    <row r="27" spans="1:4" ht="18.75" customHeight="1" hidden="1">
      <c r="A27" s="251" t="s">
        <v>412</v>
      </c>
      <c r="B27" s="252" t="s">
        <v>393</v>
      </c>
      <c r="C27" s="253">
        <v>0</v>
      </c>
      <c r="D27" s="253">
        <v>0</v>
      </c>
    </row>
    <row r="28" spans="1:4" s="152" customFormat="1" ht="37.5">
      <c r="A28" s="174" t="s">
        <v>98</v>
      </c>
      <c r="B28" s="175" t="s">
        <v>99</v>
      </c>
      <c r="C28" s="176">
        <f>C29+C31</f>
        <v>192.2</v>
      </c>
      <c r="D28" s="176">
        <f>D29+D31</f>
        <v>192.2</v>
      </c>
    </row>
    <row r="29" spans="1:4" s="152" customFormat="1" ht="18.75" hidden="1">
      <c r="A29" s="188" t="s">
        <v>100</v>
      </c>
      <c r="B29" s="189" t="s">
        <v>101</v>
      </c>
      <c r="C29" s="190">
        <f>C30</f>
        <v>0</v>
      </c>
      <c r="D29" s="190">
        <f>D30</f>
        <v>0</v>
      </c>
    </row>
    <row r="30" spans="1:4" ht="54.75" customHeight="1" hidden="1">
      <c r="A30" s="161" t="s">
        <v>102</v>
      </c>
      <c r="B30" s="167" t="s">
        <v>103</v>
      </c>
      <c r="C30" s="163">
        <v>0</v>
      </c>
      <c r="D30" s="163">
        <v>0</v>
      </c>
    </row>
    <row r="31" spans="1:4" ht="17.25" customHeight="1">
      <c r="A31" s="188" t="s">
        <v>104</v>
      </c>
      <c r="B31" s="189" t="s">
        <v>105</v>
      </c>
      <c r="C31" s="190">
        <f>C32+C34</f>
        <v>192.2</v>
      </c>
      <c r="D31" s="190">
        <f>D32+D34</f>
        <v>192.2</v>
      </c>
    </row>
    <row r="32" spans="1:4" ht="75">
      <c r="A32" s="181" t="s">
        <v>106</v>
      </c>
      <c r="B32" s="182" t="s">
        <v>107</v>
      </c>
      <c r="C32" s="183">
        <f>C33</f>
        <v>136.6</v>
      </c>
      <c r="D32" s="183">
        <f>D33</f>
        <v>136.6</v>
      </c>
    </row>
    <row r="33" spans="1:4" ht="92.25" customHeight="1">
      <c r="A33" s="161" t="s">
        <v>108</v>
      </c>
      <c r="B33" s="162" t="s">
        <v>109</v>
      </c>
      <c r="C33" s="163">
        <v>136.6</v>
      </c>
      <c r="D33" s="163">
        <v>136.6</v>
      </c>
    </row>
    <row r="34" spans="1:4" ht="75">
      <c r="A34" s="181" t="s">
        <v>110</v>
      </c>
      <c r="B34" s="182" t="s">
        <v>111</v>
      </c>
      <c r="C34" s="183">
        <f>C35</f>
        <v>55.6</v>
      </c>
      <c r="D34" s="183">
        <f>D35</f>
        <v>55.6</v>
      </c>
    </row>
    <row r="35" spans="1:4" ht="97.5" customHeight="1">
      <c r="A35" s="161" t="s">
        <v>112</v>
      </c>
      <c r="B35" s="162" t="s">
        <v>113</v>
      </c>
      <c r="C35" s="163">
        <v>55.6</v>
      </c>
      <c r="D35" s="163">
        <v>55.6</v>
      </c>
    </row>
    <row r="36" spans="1:4" ht="17.25" customHeight="1" hidden="1">
      <c r="A36" s="191" t="s">
        <v>287</v>
      </c>
      <c r="B36" s="192" t="s">
        <v>288</v>
      </c>
      <c r="C36" s="176">
        <f>C37</f>
        <v>0</v>
      </c>
      <c r="D36" s="176">
        <f>D37</f>
        <v>0</v>
      </c>
    </row>
    <row r="37" spans="1:4" s="184" customFormat="1" ht="75" hidden="1">
      <c r="A37" s="185" t="s">
        <v>114</v>
      </c>
      <c r="B37" s="44" t="s">
        <v>115</v>
      </c>
      <c r="C37" s="180">
        <f>C38</f>
        <v>0</v>
      </c>
      <c r="D37" s="180">
        <f>D38</f>
        <v>0</v>
      </c>
    </row>
    <row r="38" spans="1:4" ht="95.25" customHeight="1" hidden="1">
      <c r="A38" s="254" t="s">
        <v>116</v>
      </c>
      <c r="B38" s="164" t="s">
        <v>117</v>
      </c>
      <c r="C38" s="163">
        <v>0</v>
      </c>
      <c r="D38" s="163">
        <v>0</v>
      </c>
    </row>
    <row r="39" spans="1:4" ht="75" hidden="1">
      <c r="A39" s="193" t="s">
        <v>289</v>
      </c>
      <c r="B39" s="175" t="s">
        <v>118</v>
      </c>
      <c r="C39" s="176">
        <f>C40</f>
        <v>0</v>
      </c>
      <c r="D39" s="176">
        <f>D40</f>
        <v>0</v>
      </c>
    </row>
    <row r="40" spans="1:4" ht="132" customHeight="1" hidden="1">
      <c r="A40" s="188" t="s">
        <v>290</v>
      </c>
      <c r="B40" s="255" t="s">
        <v>119</v>
      </c>
      <c r="C40" s="190">
        <f>C41+C43</f>
        <v>0</v>
      </c>
      <c r="D40" s="190">
        <f>D41+D43</f>
        <v>0</v>
      </c>
    </row>
    <row r="41" spans="1:4" ht="113.25" customHeight="1" hidden="1">
      <c r="A41" s="181" t="s">
        <v>413</v>
      </c>
      <c r="B41" s="256" t="s">
        <v>414</v>
      </c>
      <c r="C41" s="183">
        <f>C42</f>
        <v>0</v>
      </c>
      <c r="D41" s="183">
        <f>D42</f>
        <v>0</v>
      </c>
    </row>
    <row r="42" spans="1:4" ht="100.5" customHeight="1" hidden="1">
      <c r="A42" s="161" t="s">
        <v>303</v>
      </c>
      <c r="B42" s="162" t="s">
        <v>415</v>
      </c>
      <c r="C42" s="163">
        <v>0</v>
      </c>
      <c r="D42" s="163">
        <v>0</v>
      </c>
    </row>
    <row r="43" spans="1:4" ht="112.5" hidden="1">
      <c r="A43" s="238" t="s">
        <v>394</v>
      </c>
      <c r="B43" s="239" t="s">
        <v>395</v>
      </c>
      <c r="C43" s="183">
        <f>C44</f>
        <v>0</v>
      </c>
      <c r="D43" s="183">
        <f>D44</f>
        <v>0</v>
      </c>
    </row>
    <row r="44" spans="1:4" ht="95.25" customHeight="1" hidden="1">
      <c r="A44" s="131" t="s">
        <v>396</v>
      </c>
      <c r="B44" s="237" t="s">
        <v>306</v>
      </c>
      <c r="C44" s="163">
        <v>0</v>
      </c>
      <c r="D44" s="163">
        <v>0</v>
      </c>
    </row>
    <row r="45" spans="1:4" ht="56.25" customHeight="1" hidden="1">
      <c r="A45" s="193" t="s">
        <v>416</v>
      </c>
      <c r="B45" s="223" t="s">
        <v>397</v>
      </c>
      <c r="C45" s="220">
        <f>C46</f>
        <v>0</v>
      </c>
      <c r="D45" s="220">
        <f>D46</f>
        <v>0</v>
      </c>
    </row>
    <row r="46" spans="1:4" ht="19.5" customHeight="1" hidden="1">
      <c r="A46" s="225" t="s">
        <v>417</v>
      </c>
      <c r="B46" s="224" t="s">
        <v>398</v>
      </c>
      <c r="C46" s="190">
        <f>C47</f>
        <v>0</v>
      </c>
      <c r="D46" s="190">
        <f>D47</f>
        <v>0</v>
      </c>
    </row>
    <row r="47" spans="1:4" ht="37.5" hidden="1">
      <c r="A47" s="131" t="s">
        <v>318</v>
      </c>
      <c r="B47" s="240" t="s">
        <v>319</v>
      </c>
      <c r="C47" s="163">
        <v>0</v>
      </c>
      <c r="D47" s="163">
        <v>0</v>
      </c>
    </row>
    <row r="48" spans="1:4" s="186" customFormat="1" ht="37.5" hidden="1">
      <c r="A48" s="193" t="s">
        <v>291</v>
      </c>
      <c r="B48" s="194" t="s">
        <v>292</v>
      </c>
      <c r="C48" s="176">
        <f aca="true" t="shared" si="0" ref="C48:D50">C49</f>
        <v>0</v>
      </c>
      <c r="D48" s="176">
        <f t="shared" si="0"/>
        <v>0</v>
      </c>
    </row>
    <row r="49" spans="1:4" s="184" customFormat="1" ht="76.5" customHeight="1" hidden="1">
      <c r="A49" s="195" t="s">
        <v>293</v>
      </c>
      <c r="B49" s="196" t="s">
        <v>120</v>
      </c>
      <c r="C49" s="190">
        <f t="shared" si="0"/>
        <v>0</v>
      </c>
      <c r="D49" s="190">
        <f t="shared" si="0"/>
        <v>0</v>
      </c>
    </row>
    <row r="50" spans="1:4" ht="76.5" customHeight="1" hidden="1">
      <c r="A50" s="187" t="s">
        <v>418</v>
      </c>
      <c r="B50" s="24" t="s">
        <v>420</v>
      </c>
      <c r="C50" s="183">
        <f t="shared" si="0"/>
        <v>0</v>
      </c>
      <c r="D50" s="183">
        <f t="shared" si="0"/>
        <v>0</v>
      </c>
    </row>
    <row r="51" spans="1:4" ht="77.25" customHeight="1" hidden="1">
      <c r="A51" s="254" t="s">
        <v>419</v>
      </c>
      <c r="B51" s="164" t="s">
        <v>341</v>
      </c>
      <c r="C51" s="163">
        <v>0</v>
      </c>
      <c r="D51" s="163">
        <v>0</v>
      </c>
    </row>
    <row r="52" spans="1:4" ht="37.5">
      <c r="A52" s="171" t="s">
        <v>85</v>
      </c>
      <c r="B52" s="197" t="s">
        <v>121</v>
      </c>
      <c r="C52" s="198">
        <f>C53+C68</f>
        <v>610.5</v>
      </c>
      <c r="D52" s="198">
        <f>D53+D68</f>
        <v>342.5</v>
      </c>
    </row>
    <row r="53" spans="1:4" ht="37.5">
      <c r="A53" s="204" t="s">
        <v>86</v>
      </c>
      <c r="B53" s="205" t="s">
        <v>122</v>
      </c>
      <c r="C53" s="206">
        <f>C54+C59+C62+C65</f>
        <v>610.5</v>
      </c>
      <c r="D53" s="206">
        <f>D54+D59+D62+D65</f>
        <v>342.5</v>
      </c>
    </row>
    <row r="54" spans="1:4" ht="47.25" customHeight="1">
      <c r="A54" s="177" t="s">
        <v>87</v>
      </c>
      <c r="B54" s="178" t="s">
        <v>123</v>
      </c>
      <c r="C54" s="199">
        <f>C55+C57</f>
        <v>540.4</v>
      </c>
      <c r="D54" s="199">
        <f>D55+D57</f>
        <v>275.7</v>
      </c>
    </row>
    <row r="55" spans="1:4" ht="37.5">
      <c r="A55" s="179" t="s">
        <v>88</v>
      </c>
      <c r="B55" s="28" t="s">
        <v>124</v>
      </c>
      <c r="C55" s="201">
        <f>C56</f>
        <v>540.4</v>
      </c>
      <c r="D55" s="201">
        <f>D56</f>
        <v>275.7</v>
      </c>
    </row>
    <row r="56" spans="1:4" ht="39" customHeight="1">
      <c r="A56" s="257" t="s">
        <v>125</v>
      </c>
      <c r="B56" s="167" t="s">
        <v>126</v>
      </c>
      <c r="C56" s="165">
        <v>540.4</v>
      </c>
      <c r="D56" s="165">
        <v>275.7</v>
      </c>
    </row>
    <row r="57" spans="1:4" ht="35.25" customHeight="1">
      <c r="A57" s="258" t="s">
        <v>127</v>
      </c>
      <c r="B57" s="259" t="s">
        <v>128</v>
      </c>
      <c r="C57" s="201">
        <f>C58</f>
        <v>0</v>
      </c>
      <c r="D57" s="201">
        <f>D58</f>
        <v>0</v>
      </c>
    </row>
    <row r="58" spans="1:4" ht="37.5">
      <c r="A58" s="161" t="s">
        <v>129</v>
      </c>
      <c r="B58" s="162" t="s">
        <v>130</v>
      </c>
      <c r="C58" s="165">
        <v>0</v>
      </c>
      <c r="D58" s="165">
        <v>0</v>
      </c>
    </row>
    <row r="59" spans="1:4" ht="56.25" hidden="1">
      <c r="A59" s="177" t="s">
        <v>89</v>
      </c>
      <c r="B59" s="178" t="s">
        <v>131</v>
      </c>
      <c r="C59" s="199">
        <f>C60</f>
        <v>0</v>
      </c>
      <c r="D59" s="199">
        <f>D60</f>
        <v>0</v>
      </c>
    </row>
    <row r="60" spans="1:4" ht="21" customHeight="1" hidden="1">
      <c r="A60" s="179" t="s">
        <v>90</v>
      </c>
      <c r="B60" s="28" t="s">
        <v>91</v>
      </c>
      <c r="C60" s="201">
        <f>C61</f>
        <v>0</v>
      </c>
      <c r="D60" s="201">
        <f>D61</f>
        <v>0</v>
      </c>
    </row>
    <row r="61" spans="1:4" ht="17.25" customHeight="1" hidden="1">
      <c r="A61" s="161" t="s">
        <v>132</v>
      </c>
      <c r="B61" s="162" t="s">
        <v>133</v>
      </c>
      <c r="C61" s="165"/>
      <c r="D61" s="165"/>
    </row>
    <row r="62" spans="1:4" ht="35.25" customHeight="1">
      <c r="A62" s="177" t="s">
        <v>92</v>
      </c>
      <c r="B62" s="178" t="s">
        <v>134</v>
      </c>
      <c r="C62" s="199">
        <f>C63</f>
        <v>70.1</v>
      </c>
      <c r="D62" s="199">
        <f>D63</f>
        <v>66.8</v>
      </c>
    </row>
    <row r="63" spans="1:4" ht="54.75" customHeight="1">
      <c r="A63" s="179" t="s">
        <v>135</v>
      </c>
      <c r="B63" s="28" t="s">
        <v>136</v>
      </c>
      <c r="C63" s="201">
        <f>C64</f>
        <v>70.1</v>
      </c>
      <c r="D63" s="201">
        <f>D64</f>
        <v>66.8</v>
      </c>
    </row>
    <row r="64" spans="1:4" ht="56.25" customHeight="1">
      <c r="A64" s="161" t="s">
        <v>137</v>
      </c>
      <c r="B64" s="162" t="s">
        <v>138</v>
      </c>
      <c r="C64" s="165">
        <v>70.1</v>
      </c>
      <c r="D64" s="165">
        <v>66.8</v>
      </c>
    </row>
    <row r="65" spans="1:4" ht="18.75" hidden="1">
      <c r="A65" s="202" t="s">
        <v>93</v>
      </c>
      <c r="B65" s="203" t="s">
        <v>140</v>
      </c>
      <c r="C65" s="199">
        <f>C67</f>
        <v>0</v>
      </c>
      <c r="D65" s="199">
        <f>D67</f>
        <v>0</v>
      </c>
    </row>
    <row r="66" spans="1:4" ht="57" customHeight="1" hidden="1">
      <c r="A66" s="260" t="s">
        <v>421</v>
      </c>
      <c r="B66" s="262" t="s">
        <v>422</v>
      </c>
      <c r="C66" s="261"/>
      <c r="D66" s="261"/>
    </row>
    <row r="67" spans="1:4" ht="96" customHeight="1" hidden="1">
      <c r="A67" s="166" t="s">
        <v>423</v>
      </c>
      <c r="B67" s="167" t="s">
        <v>424</v>
      </c>
      <c r="C67" s="165">
        <v>0</v>
      </c>
      <c r="D67" s="165">
        <v>0</v>
      </c>
    </row>
    <row r="68" spans="1:4" ht="37.5" hidden="1">
      <c r="A68" s="207" t="s">
        <v>94</v>
      </c>
      <c r="B68" s="208" t="s">
        <v>95</v>
      </c>
      <c r="C68" s="206">
        <f>SUM(C69)</f>
        <v>0</v>
      </c>
      <c r="D68" s="206">
        <f>SUM(D69)</f>
        <v>0</v>
      </c>
    </row>
    <row r="69" spans="1:4" s="142" customFormat="1" ht="36.75" customHeight="1" hidden="1">
      <c r="A69" s="263" t="s">
        <v>425</v>
      </c>
      <c r="B69" s="264" t="s">
        <v>0</v>
      </c>
      <c r="C69" s="261">
        <f>SUM(C70)</f>
        <v>0</v>
      </c>
      <c r="D69" s="261">
        <f>SUM(D70)</f>
        <v>0</v>
      </c>
    </row>
    <row r="70" spans="1:4" ht="39" customHeight="1" hidden="1">
      <c r="A70" s="241" t="s">
        <v>294</v>
      </c>
      <c r="B70" s="229" t="s">
        <v>295</v>
      </c>
      <c r="C70" s="165">
        <v>0</v>
      </c>
      <c r="D70" s="165">
        <v>0</v>
      </c>
    </row>
    <row r="71" spans="1:3" ht="18.75">
      <c r="A71" s="168"/>
      <c r="B71" s="169"/>
      <c r="C71" s="147"/>
    </row>
    <row r="72" spans="1:4" ht="18.75">
      <c r="A72" s="168"/>
      <c r="B72" s="169"/>
      <c r="C72" s="170"/>
      <c r="D72" s="170"/>
    </row>
    <row r="73" spans="1:4" ht="18.75">
      <c r="A73" s="168"/>
      <c r="B73" s="169"/>
      <c r="C73" s="170"/>
      <c r="D73" s="170"/>
    </row>
    <row r="74" spans="1:4" ht="18.75">
      <c r="A74" s="168"/>
      <c r="B74" s="169"/>
      <c r="C74" s="170"/>
      <c r="D74" s="170"/>
    </row>
    <row r="75" spans="1:4" ht="18.75">
      <c r="A75" s="168"/>
      <c r="B75" s="169"/>
      <c r="C75" s="170"/>
      <c r="D75" s="170"/>
    </row>
    <row r="76" spans="1:4" ht="18.75">
      <c r="A76" s="168"/>
      <c r="B76" s="169"/>
      <c r="C76" s="170"/>
      <c r="D76" s="170"/>
    </row>
    <row r="77" spans="1:4" ht="18.75">
      <c r="A77" s="168"/>
      <c r="B77" s="169"/>
      <c r="C77" s="170"/>
      <c r="D77" s="170"/>
    </row>
    <row r="78" spans="1:4" ht="18.75">
      <c r="A78" s="168"/>
      <c r="B78" s="169"/>
      <c r="C78" s="170"/>
      <c r="D78" s="170"/>
    </row>
    <row r="79" spans="1:4" ht="18.75">
      <c r="A79" s="168"/>
      <c r="B79" s="169"/>
      <c r="C79" s="170"/>
      <c r="D79" s="170"/>
    </row>
    <row r="80" spans="1:4" ht="18.75">
      <c r="A80" s="168"/>
      <c r="B80" s="169"/>
      <c r="C80" s="170"/>
      <c r="D80" s="170"/>
    </row>
    <row r="81" spans="1:4" ht="18.75">
      <c r="A81" s="168"/>
      <c r="B81" s="169"/>
      <c r="C81" s="170"/>
      <c r="D81" s="170"/>
    </row>
    <row r="82" spans="1:4" ht="18.75">
      <c r="A82" s="168"/>
      <c r="B82" s="169"/>
      <c r="C82" s="170"/>
      <c r="D82" s="170"/>
    </row>
    <row r="83" spans="1:4" ht="18.75">
      <c r="A83" s="168"/>
      <c r="B83" s="169"/>
      <c r="C83" s="170"/>
      <c r="D83" s="170"/>
    </row>
    <row r="84" spans="1:4" ht="18.75">
      <c r="A84" s="168"/>
      <c r="B84" s="169"/>
      <c r="C84" s="170"/>
      <c r="D84" s="170"/>
    </row>
    <row r="85" spans="1:4" ht="18.75">
      <c r="A85" s="168"/>
      <c r="B85" s="169"/>
      <c r="C85" s="170"/>
      <c r="D85" s="170"/>
    </row>
    <row r="86" spans="1:4" ht="18.75">
      <c r="A86" s="168"/>
      <c r="B86" s="169"/>
      <c r="C86" s="170"/>
      <c r="D86" s="170"/>
    </row>
    <row r="87" spans="1:4" ht="18.75">
      <c r="A87" s="168"/>
      <c r="B87" s="169"/>
      <c r="C87" s="170"/>
      <c r="D87" s="170"/>
    </row>
    <row r="88" spans="1:4" ht="18.75">
      <c r="A88" s="168"/>
      <c r="B88" s="169"/>
      <c r="C88" s="170"/>
      <c r="D88" s="170"/>
    </row>
    <row r="89" spans="1:4" ht="18.75">
      <c r="A89" s="168"/>
      <c r="B89" s="169"/>
      <c r="C89" s="170"/>
      <c r="D89" s="170"/>
    </row>
    <row r="90" spans="1:4" ht="18.75">
      <c r="A90" s="168"/>
      <c r="B90" s="169"/>
      <c r="C90" s="170"/>
      <c r="D90" s="170"/>
    </row>
    <row r="91" spans="1:4" ht="18.75">
      <c r="A91" s="168"/>
      <c r="B91" s="169"/>
      <c r="C91" s="169"/>
      <c r="D91" s="169"/>
    </row>
    <row r="92" spans="1:4" ht="18.75">
      <c r="A92" s="168"/>
      <c r="B92" s="169"/>
      <c r="C92" s="169"/>
      <c r="D92" s="170"/>
    </row>
    <row r="93" spans="1:4" ht="18.75">
      <c r="A93" s="168"/>
      <c r="B93" s="169"/>
      <c r="C93" s="169"/>
      <c r="D93" s="170"/>
    </row>
    <row r="94" spans="1:4" ht="18.75">
      <c r="A94" s="168"/>
      <c r="B94" s="169"/>
      <c r="C94" s="169"/>
      <c r="D94" s="170"/>
    </row>
    <row r="95" spans="1:4" ht="18.75">
      <c r="A95" s="168"/>
      <c r="B95" s="169"/>
      <c r="C95" s="169"/>
      <c r="D95" s="170"/>
    </row>
    <row r="96" spans="1:4" ht="18.75">
      <c r="A96" s="168"/>
      <c r="B96" s="169"/>
      <c r="C96" s="169"/>
      <c r="D96" s="170"/>
    </row>
    <row r="97" spans="1:4" ht="18.75">
      <c r="A97" s="168"/>
      <c r="B97" s="169"/>
      <c r="C97" s="169"/>
      <c r="D97" s="170"/>
    </row>
    <row r="98" spans="1:4" ht="18.75">
      <c r="A98" s="168"/>
      <c r="B98" s="169"/>
      <c r="C98" s="169"/>
      <c r="D98" s="170"/>
    </row>
    <row r="99" spans="1:4" ht="18.75">
      <c r="A99" s="168"/>
      <c r="B99" s="169"/>
      <c r="C99" s="169"/>
      <c r="D99" s="170"/>
    </row>
    <row r="100" spans="1:4" ht="18.75">
      <c r="A100" s="168"/>
      <c r="B100" s="169"/>
      <c r="C100" s="169"/>
      <c r="D100" s="170"/>
    </row>
    <row r="101" spans="1:4" ht="18.75">
      <c r="A101" s="168"/>
      <c r="B101" s="169"/>
      <c r="C101" s="169"/>
      <c r="D101" s="170"/>
    </row>
    <row r="102" spans="1:4" ht="18.75">
      <c r="A102" s="168"/>
      <c r="B102" s="169"/>
      <c r="C102" s="169"/>
      <c r="D102" s="170"/>
    </row>
    <row r="103" spans="1:4" ht="18.75">
      <c r="A103" s="168"/>
      <c r="B103" s="169"/>
      <c r="C103" s="169"/>
      <c r="D103" s="170"/>
    </row>
    <row r="104" spans="1:4" ht="18.75">
      <c r="A104" s="168"/>
      <c r="B104" s="169"/>
      <c r="C104" s="169"/>
      <c r="D104" s="170"/>
    </row>
    <row r="105" spans="1:4" ht="18.75">
      <c r="A105" s="168"/>
      <c r="B105" s="169"/>
      <c r="C105" s="169"/>
      <c r="D105" s="170"/>
    </row>
    <row r="106" spans="1:4" ht="18.75">
      <c r="A106" s="168"/>
      <c r="B106" s="169"/>
      <c r="C106" s="169"/>
      <c r="D106" s="170"/>
    </row>
    <row r="107" spans="1:4" ht="18.75">
      <c r="A107" s="168"/>
      <c r="B107" s="169"/>
      <c r="C107" s="169"/>
      <c r="D107" s="170"/>
    </row>
    <row r="108" spans="1:4" ht="18.75">
      <c r="A108" s="168"/>
      <c r="B108" s="169"/>
      <c r="C108" s="169"/>
      <c r="D108" s="170"/>
    </row>
    <row r="109" spans="1:4" ht="18.75">
      <c r="A109" s="168"/>
      <c r="B109" s="169"/>
      <c r="C109" s="169"/>
      <c r="D109" s="170"/>
    </row>
    <row r="110" spans="1:4" ht="18.75">
      <c r="A110" s="168"/>
      <c r="B110" s="169"/>
      <c r="C110" s="169"/>
      <c r="D110" s="170"/>
    </row>
    <row r="111" spans="1:4" ht="18.75">
      <c r="A111" s="168"/>
      <c r="B111" s="169"/>
      <c r="C111" s="169"/>
      <c r="D111" s="170"/>
    </row>
    <row r="112" spans="1:4" ht="18.75">
      <c r="A112" s="168"/>
      <c r="B112" s="169"/>
      <c r="C112" s="169"/>
      <c r="D112" s="170"/>
    </row>
    <row r="113" spans="1:4" ht="18.75">
      <c r="A113" s="168"/>
      <c r="B113" s="169"/>
      <c r="C113" s="169"/>
      <c r="D113" s="170"/>
    </row>
    <row r="114" spans="1:4" ht="18.75">
      <c r="A114" s="168"/>
      <c r="B114" s="169"/>
      <c r="C114" s="169"/>
      <c r="D114" s="170"/>
    </row>
    <row r="115" spans="1:4" ht="18.75">
      <c r="A115" s="168"/>
      <c r="B115" s="169"/>
      <c r="C115" s="169"/>
      <c r="D115" s="170"/>
    </row>
    <row r="116" spans="1:4" ht="18.75">
      <c r="A116" s="168"/>
      <c r="B116" s="169"/>
      <c r="C116" s="169"/>
      <c r="D116" s="170"/>
    </row>
    <row r="117" spans="1:4" ht="18.75">
      <c r="A117" s="168"/>
      <c r="B117" s="169"/>
      <c r="C117" s="169"/>
      <c r="D117" s="170"/>
    </row>
    <row r="118" spans="1:4" ht="18.75">
      <c r="A118" s="168"/>
      <c r="B118" s="169"/>
      <c r="C118" s="169"/>
      <c r="D118" s="170"/>
    </row>
    <row r="119" spans="1:4" ht="18.75">
      <c r="A119" s="168"/>
      <c r="B119" s="169"/>
      <c r="C119" s="169"/>
      <c r="D119" s="170"/>
    </row>
    <row r="120" spans="1:4" ht="18.75">
      <c r="A120" s="168"/>
      <c r="B120" s="169"/>
      <c r="C120" s="169"/>
      <c r="D120" s="170"/>
    </row>
    <row r="121" spans="1:4" ht="18.75">
      <c r="A121" s="168"/>
      <c r="B121" s="169"/>
      <c r="C121" s="169"/>
      <c r="D121" s="170"/>
    </row>
    <row r="122" spans="1:4" ht="18.75">
      <c r="A122" s="168"/>
      <c r="B122" s="169"/>
      <c r="C122" s="169"/>
      <c r="D122" s="170"/>
    </row>
    <row r="123" spans="1:4" ht="18.75">
      <c r="A123" s="168"/>
      <c r="B123" s="169"/>
      <c r="C123" s="169"/>
      <c r="D123" s="170"/>
    </row>
    <row r="124" spans="1:4" ht="18.75">
      <c r="A124" s="168"/>
      <c r="B124" s="169"/>
      <c r="C124" s="169"/>
      <c r="D124" s="170"/>
    </row>
    <row r="125" spans="1:4" ht="18.75">
      <c r="A125" s="168"/>
      <c r="B125" s="169"/>
      <c r="C125" s="169"/>
      <c r="D125" s="170"/>
    </row>
    <row r="126" spans="1:4" ht="18.75">
      <c r="A126" s="168"/>
      <c r="B126" s="169"/>
      <c r="C126" s="169"/>
      <c r="D126" s="170"/>
    </row>
    <row r="127" spans="1:4" ht="18.75">
      <c r="A127" s="168"/>
      <c r="B127" s="169"/>
      <c r="C127" s="169"/>
      <c r="D127" s="170"/>
    </row>
    <row r="128" spans="1:4" ht="18.75">
      <c r="A128" s="168"/>
      <c r="B128" s="169"/>
      <c r="C128" s="169"/>
      <c r="D128" s="170"/>
    </row>
    <row r="129" spans="1:4" ht="18.75">
      <c r="A129" s="168"/>
      <c r="B129" s="169"/>
      <c r="C129" s="169"/>
      <c r="D129" s="170"/>
    </row>
    <row r="130" spans="1:4" ht="18.75">
      <c r="A130" s="168"/>
      <c r="B130" s="169"/>
      <c r="C130" s="169"/>
      <c r="D130" s="170"/>
    </row>
    <row r="131" spans="1:4" ht="18.75">
      <c r="A131" s="168"/>
      <c r="B131" s="169"/>
      <c r="C131" s="169"/>
      <c r="D131" s="170"/>
    </row>
    <row r="132" spans="1:4" ht="18.75">
      <c r="A132" s="168"/>
      <c r="B132" s="169"/>
      <c r="C132" s="169"/>
      <c r="D132" s="170"/>
    </row>
    <row r="133" spans="1:4" ht="18.75">
      <c r="A133" s="168"/>
      <c r="B133" s="169"/>
      <c r="C133" s="169"/>
      <c r="D133" s="170"/>
    </row>
    <row r="134" spans="1:4" ht="18.75">
      <c r="A134" s="168"/>
      <c r="B134" s="169"/>
      <c r="C134" s="169"/>
      <c r="D134" s="170"/>
    </row>
    <row r="135" spans="1:4" ht="18.75">
      <c r="A135" s="168"/>
      <c r="B135" s="169"/>
      <c r="C135" s="169"/>
      <c r="D135" s="170"/>
    </row>
    <row r="136" spans="1:4" ht="18.75">
      <c r="A136" s="168"/>
      <c r="B136" s="169"/>
      <c r="C136" s="169"/>
      <c r="D136" s="170"/>
    </row>
    <row r="137" spans="1:4" ht="18.75">
      <c r="A137" s="168"/>
      <c r="B137" s="169"/>
      <c r="C137" s="169"/>
      <c r="D137" s="170"/>
    </row>
    <row r="138" spans="1:4" ht="18.75">
      <c r="A138" s="168"/>
      <c r="B138" s="169"/>
      <c r="C138" s="169"/>
      <c r="D138" s="170"/>
    </row>
    <row r="139" spans="1:4" ht="18.75">
      <c r="A139" s="168"/>
      <c r="B139" s="169"/>
      <c r="C139" s="169"/>
      <c r="D139" s="170"/>
    </row>
    <row r="140" spans="1:4" ht="18.75">
      <c r="A140" s="168"/>
      <c r="B140" s="169"/>
      <c r="C140" s="169"/>
      <c r="D140" s="170"/>
    </row>
    <row r="141" spans="1:4" ht="18.75">
      <c r="A141" s="168"/>
      <c r="B141" s="169"/>
      <c r="C141" s="169"/>
      <c r="D141" s="170"/>
    </row>
    <row r="142" spans="1:4" ht="18.75">
      <c r="A142" s="168"/>
      <c r="B142" s="169"/>
      <c r="C142" s="169"/>
      <c r="D142" s="170"/>
    </row>
    <row r="143" spans="1:4" ht="18.75">
      <c r="A143" s="168"/>
      <c r="B143" s="169"/>
      <c r="C143" s="169"/>
      <c r="D143" s="170"/>
    </row>
    <row r="144" spans="1:4" ht="18.75">
      <c r="A144" s="168"/>
      <c r="B144" s="169"/>
      <c r="C144" s="169"/>
      <c r="D144" s="170"/>
    </row>
    <row r="145" spans="1:4" ht="18.75">
      <c r="A145" s="168"/>
      <c r="B145" s="169"/>
      <c r="C145" s="169"/>
      <c r="D145" s="170"/>
    </row>
    <row r="146" spans="1:4" ht="18.75">
      <c r="A146" s="168"/>
      <c r="B146" s="169"/>
      <c r="C146" s="169"/>
      <c r="D146" s="170"/>
    </row>
    <row r="147" spans="1:4" ht="18.75">
      <c r="A147" s="168"/>
      <c r="B147" s="169"/>
      <c r="C147" s="169"/>
      <c r="D147" s="170"/>
    </row>
    <row r="148" spans="1:4" ht="18.75">
      <c r="A148" s="168"/>
      <c r="B148" s="169"/>
      <c r="C148" s="169"/>
      <c r="D148" s="170"/>
    </row>
    <row r="149" spans="1:4" ht="18.75">
      <c r="A149" s="168"/>
      <c r="B149" s="169"/>
      <c r="C149" s="169"/>
      <c r="D149" s="170"/>
    </row>
    <row r="150" spans="1:4" ht="18.75">
      <c r="A150" s="168"/>
      <c r="B150" s="169"/>
      <c r="C150" s="169"/>
      <c r="D150" s="170"/>
    </row>
    <row r="151" spans="1:4" ht="18.75">
      <c r="A151" s="168"/>
      <c r="B151" s="169"/>
      <c r="C151" s="169"/>
      <c r="D151" s="170"/>
    </row>
    <row r="152" spans="1:4" ht="18.75">
      <c r="A152" s="168"/>
      <c r="B152" s="169"/>
      <c r="C152" s="169"/>
      <c r="D152" s="170"/>
    </row>
    <row r="153" spans="1:4" ht="18.75">
      <c r="A153" s="168"/>
      <c r="B153" s="169"/>
      <c r="C153" s="169"/>
      <c r="D153" s="170"/>
    </row>
    <row r="154" spans="1:4" ht="18.75">
      <c r="A154" s="168"/>
      <c r="B154" s="169"/>
      <c r="C154" s="169"/>
      <c r="D154" s="170"/>
    </row>
    <row r="155" spans="1:4" ht="18.75">
      <c r="A155" s="168"/>
      <c r="B155" s="169"/>
      <c r="C155" s="169"/>
      <c r="D155" s="170"/>
    </row>
    <row r="156" spans="1:4" ht="18.75">
      <c r="A156" s="168"/>
      <c r="B156" s="169"/>
      <c r="C156" s="169"/>
      <c r="D156" s="170"/>
    </row>
    <row r="157" spans="1:4" ht="18.75">
      <c r="A157" s="168"/>
      <c r="B157" s="169"/>
      <c r="C157" s="169"/>
      <c r="D157" s="170"/>
    </row>
    <row r="158" spans="1:4" ht="18.75">
      <c r="A158" s="168"/>
      <c r="B158" s="169"/>
      <c r="C158" s="169"/>
      <c r="D158" s="170"/>
    </row>
    <row r="159" spans="1:4" ht="18.75">
      <c r="A159" s="168"/>
      <c r="B159" s="169"/>
      <c r="C159" s="169"/>
      <c r="D159" s="170"/>
    </row>
    <row r="160" spans="1:4" ht="18.75">
      <c r="A160" s="168"/>
      <c r="B160" s="169"/>
      <c r="C160" s="169"/>
      <c r="D160" s="170"/>
    </row>
    <row r="161" spans="1:4" ht="18.75">
      <c r="A161" s="168"/>
      <c r="B161" s="169"/>
      <c r="C161" s="169"/>
      <c r="D161" s="170"/>
    </row>
    <row r="162" spans="1:4" ht="18.75">
      <c r="A162" s="168"/>
      <c r="B162" s="169"/>
      <c r="C162" s="169"/>
      <c r="D162" s="170"/>
    </row>
    <row r="163" spans="1:4" ht="18.75">
      <c r="A163" s="168"/>
      <c r="B163" s="169"/>
      <c r="C163" s="169"/>
      <c r="D163" s="170"/>
    </row>
    <row r="164" spans="1:4" ht="18.75">
      <c r="A164" s="168"/>
      <c r="B164" s="169"/>
      <c r="C164" s="169"/>
      <c r="D164" s="170"/>
    </row>
    <row r="165" spans="1:4" ht="18.75">
      <c r="A165" s="168"/>
      <c r="B165" s="169"/>
      <c r="C165" s="169"/>
      <c r="D165" s="170"/>
    </row>
    <row r="166" spans="1:4" ht="18.75">
      <c r="A166" s="168"/>
      <c r="B166" s="169"/>
      <c r="C166" s="169"/>
      <c r="D166" s="170"/>
    </row>
    <row r="167" spans="1:4" ht="18.75">
      <c r="A167" s="168"/>
      <c r="B167" s="169"/>
      <c r="C167" s="169"/>
      <c r="D167" s="170"/>
    </row>
    <row r="168" spans="1:4" ht="18.75">
      <c r="A168" s="168"/>
      <c r="B168" s="169"/>
      <c r="C168" s="169"/>
      <c r="D168" s="170"/>
    </row>
    <row r="169" spans="1:4" ht="18.75">
      <c r="A169" s="168"/>
      <c r="B169" s="169"/>
      <c r="C169" s="169"/>
      <c r="D169" s="170"/>
    </row>
    <row r="170" spans="1:4" ht="18.75">
      <c r="A170" s="168"/>
      <c r="B170" s="169"/>
      <c r="C170" s="169"/>
      <c r="D170" s="170"/>
    </row>
    <row r="171" spans="1:4" ht="18.75">
      <c r="A171" s="168"/>
      <c r="B171" s="169"/>
      <c r="C171" s="169"/>
      <c r="D171" s="170"/>
    </row>
    <row r="172" spans="1:4" ht="18.75">
      <c r="A172" s="168"/>
      <c r="B172" s="169"/>
      <c r="C172" s="169"/>
      <c r="D172" s="170"/>
    </row>
    <row r="173" spans="1:4" ht="18.75">
      <c r="A173" s="168"/>
      <c r="B173" s="169"/>
      <c r="C173" s="169"/>
      <c r="D173" s="170"/>
    </row>
    <row r="174" spans="1:4" ht="18.75">
      <c r="A174" s="168"/>
      <c r="B174" s="169"/>
      <c r="C174" s="169"/>
      <c r="D174" s="170"/>
    </row>
    <row r="175" spans="1:4" ht="18.75">
      <c r="A175" s="168"/>
      <c r="B175" s="169"/>
      <c r="C175" s="169"/>
      <c r="D175" s="170"/>
    </row>
    <row r="176" spans="1:4" ht="18.75">
      <c r="A176" s="168"/>
      <c r="B176" s="169"/>
      <c r="C176" s="169"/>
      <c r="D176" s="170"/>
    </row>
    <row r="177" spans="1:4" ht="18.75">
      <c r="A177" s="168"/>
      <c r="B177" s="169"/>
      <c r="C177" s="169"/>
      <c r="D177" s="170"/>
    </row>
    <row r="178" spans="1:4" ht="18.75">
      <c r="A178" s="168"/>
      <c r="B178" s="169"/>
      <c r="C178" s="169"/>
      <c r="D178" s="170"/>
    </row>
    <row r="179" spans="1:4" ht="18.75">
      <c r="A179" s="168"/>
      <c r="B179" s="169"/>
      <c r="C179" s="169"/>
      <c r="D179" s="170"/>
    </row>
    <row r="180" spans="1:4" ht="18.75">
      <c r="A180" s="168"/>
      <c r="B180" s="169"/>
      <c r="C180" s="169"/>
      <c r="D180" s="170"/>
    </row>
    <row r="181" spans="1:4" ht="18.75">
      <c r="A181" s="168"/>
      <c r="B181" s="169"/>
      <c r="C181" s="169"/>
      <c r="D181" s="170"/>
    </row>
    <row r="182" spans="1:4" ht="18.75">
      <c r="A182" s="168"/>
      <c r="B182" s="169"/>
      <c r="C182" s="169"/>
      <c r="D182" s="170"/>
    </row>
    <row r="183" spans="1:4" ht="18.75">
      <c r="A183" s="168"/>
      <c r="B183" s="169"/>
      <c r="C183" s="169"/>
      <c r="D183" s="170"/>
    </row>
  </sheetData>
  <sheetProtection formatRows="0" autoFilter="0"/>
  <mergeCells count="11">
    <mergeCell ref="A5:D5"/>
    <mergeCell ref="A13:B13"/>
    <mergeCell ref="A1:D1"/>
    <mergeCell ref="A2:D2"/>
    <mergeCell ref="A3:D3"/>
    <mergeCell ref="A10:D10"/>
    <mergeCell ref="A9:D9"/>
    <mergeCell ref="B7:D7"/>
    <mergeCell ref="A8:D8"/>
    <mergeCell ref="A6:D6"/>
    <mergeCell ref="A4:D4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47"/>
  <sheetViews>
    <sheetView view="pageBreakPreview" zoomScaleNormal="106" zoomScaleSheetLayoutView="100" zoomScalePageLayoutView="0" workbookViewId="0" topLeftCell="A1">
      <selection activeCell="G94" sqref="G94"/>
    </sheetView>
  </sheetViews>
  <sheetFormatPr defaultColWidth="9.140625" defaultRowHeight="15"/>
  <cols>
    <col min="1" max="1" width="69.28125" style="6" customWidth="1"/>
    <col min="2" max="2" width="7.140625" style="10" customWidth="1"/>
    <col min="3" max="3" width="5.7109375" style="11" customWidth="1"/>
    <col min="4" max="4" width="5.140625" style="4" customWidth="1"/>
    <col min="5" max="5" width="9.8515625" style="5" customWidth="1"/>
    <col min="6" max="6" width="5.8515625" style="10" customWidth="1"/>
    <col min="7" max="7" width="10.00390625" style="12" customWidth="1"/>
    <col min="8" max="8" width="17.421875" style="61" customWidth="1"/>
    <col min="9" max="9" width="17.421875" style="1" customWidth="1"/>
    <col min="10" max="37" width="9.140625" style="1" customWidth="1"/>
  </cols>
  <sheetData>
    <row r="1" spans="1:7" s="64" customFormat="1" ht="15.75" customHeight="1">
      <c r="A1" s="711" t="s">
        <v>141</v>
      </c>
      <c r="B1" s="711"/>
      <c r="C1" s="711"/>
      <c r="D1" s="711"/>
      <c r="E1" s="711"/>
      <c r="F1" s="711"/>
      <c r="G1" s="711"/>
    </row>
    <row r="2" spans="1:7" s="64" customFormat="1" ht="15.75" customHeight="1">
      <c r="A2" s="711" t="s">
        <v>561</v>
      </c>
      <c r="B2" s="711"/>
      <c r="C2" s="711"/>
      <c r="D2" s="711"/>
      <c r="E2" s="711"/>
      <c r="F2" s="711"/>
      <c r="G2" s="711"/>
    </row>
    <row r="3" spans="1:7" s="64" customFormat="1" ht="15.75" customHeight="1">
      <c r="A3" s="711" t="s">
        <v>521</v>
      </c>
      <c r="B3" s="711"/>
      <c r="C3" s="711"/>
      <c r="D3" s="711"/>
      <c r="E3" s="711"/>
      <c r="F3" s="711"/>
      <c r="G3" s="711"/>
    </row>
    <row r="4" spans="1:7" s="65" customFormat="1" ht="16.5" customHeight="1">
      <c r="A4" s="707" t="s">
        <v>542</v>
      </c>
      <c r="B4" s="707"/>
      <c r="C4" s="707"/>
      <c r="D4" s="707"/>
      <c r="E4" s="707"/>
      <c r="F4" s="707"/>
      <c r="G4" s="707"/>
    </row>
    <row r="5" spans="1:7" s="65" customFormat="1" ht="16.5" customHeight="1">
      <c r="A5" s="707" t="s">
        <v>441</v>
      </c>
      <c r="B5" s="707"/>
      <c r="C5" s="707"/>
      <c r="D5" s="707"/>
      <c r="E5" s="707"/>
      <c r="F5" s="707"/>
      <c r="G5" s="707"/>
    </row>
    <row r="6" spans="1:6" s="65" customFormat="1" ht="16.5" customHeight="1">
      <c r="A6" s="731"/>
      <c r="B6" s="731"/>
      <c r="C6" s="731"/>
      <c r="D6" s="731"/>
      <c r="E6" s="731"/>
      <c r="F6" s="731"/>
    </row>
    <row r="7" spans="1:6" s="65" customFormat="1" ht="7.5" customHeight="1">
      <c r="A7" s="731"/>
      <c r="B7" s="731"/>
      <c r="C7" s="731"/>
      <c r="D7" s="731"/>
      <c r="E7" s="731"/>
      <c r="F7" s="731"/>
    </row>
    <row r="8" spans="1:7" s="65" customFormat="1" ht="117" customHeight="1">
      <c r="A8" s="730" t="s">
        <v>564</v>
      </c>
      <c r="B8" s="730"/>
      <c r="C8" s="730"/>
      <c r="D8" s="730"/>
      <c r="E8" s="730"/>
      <c r="F8" s="730"/>
      <c r="G8" s="730"/>
    </row>
    <row r="9" spans="1:7" s="2" customFormat="1" ht="18">
      <c r="A9" s="69"/>
      <c r="B9" s="70"/>
      <c r="C9" s="70"/>
      <c r="D9" s="70"/>
      <c r="E9" s="70"/>
      <c r="F9" s="71"/>
      <c r="G9" s="71" t="s">
        <v>215</v>
      </c>
    </row>
    <row r="10" spans="1:37" s="20" customFormat="1" ht="54" customHeight="1">
      <c r="A10" s="8" t="s">
        <v>217</v>
      </c>
      <c r="B10" s="9" t="s">
        <v>161</v>
      </c>
      <c r="C10" s="14" t="s">
        <v>162</v>
      </c>
      <c r="D10" s="15" t="s">
        <v>216</v>
      </c>
      <c r="E10" s="16"/>
      <c r="F10" s="17" t="s">
        <v>163</v>
      </c>
      <c r="G10" s="18" t="s">
        <v>164</v>
      </c>
      <c r="H10" s="6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.75">
      <c r="A11" s="30" t="s">
        <v>170</v>
      </c>
      <c r="B11" s="31"/>
      <c r="C11" s="32"/>
      <c r="D11" s="33"/>
      <c r="E11" s="34"/>
      <c r="F11" s="35"/>
      <c r="G11" s="36">
        <f>SUM(G12,G46,G54,G65,G75,G83,G89,G99,G105,)</f>
        <v>2774.1</v>
      </c>
      <c r="H11" s="68"/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624" t="s">
        <v>171</v>
      </c>
      <c r="B12" s="324" t="s">
        <v>167</v>
      </c>
      <c r="C12" s="325"/>
      <c r="D12" s="326"/>
      <c r="E12" s="327"/>
      <c r="F12" s="328"/>
      <c r="G12" s="329">
        <f>G13+G18+G28+G33</f>
        <v>1946</v>
      </c>
      <c r="H12" s="2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33.75" customHeight="1">
      <c r="A13" s="281" t="s">
        <v>172</v>
      </c>
      <c r="B13" s="331" t="s">
        <v>167</v>
      </c>
      <c r="C13" s="332" t="s">
        <v>168</v>
      </c>
      <c r="D13" s="333"/>
      <c r="E13" s="334"/>
      <c r="F13" s="335"/>
      <c r="G13" s="336">
        <f>+G14</f>
        <v>391</v>
      </c>
      <c r="H13" s="2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282" t="s">
        <v>250</v>
      </c>
      <c r="B14" s="338" t="s">
        <v>167</v>
      </c>
      <c r="C14" s="339" t="s">
        <v>168</v>
      </c>
      <c r="D14" s="340" t="s">
        <v>249</v>
      </c>
      <c r="E14" s="341" t="s">
        <v>522</v>
      </c>
      <c r="F14" s="342"/>
      <c r="G14" s="343">
        <f>+G15</f>
        <v>391</v>
      </c>
      <c r="H14" s="2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9.5">
      <c r="A15" s="283" t="s">
        <v>252</v>
      </c>
      <c r="B15" s="345" t="s">
        <v>167</v>
      </c>
      <c r="C15" s="346" t="s">
        <v>168</v>
      </c>
      <c r="D15" s="347" t="s">
        <v>251</v>
      </c>
      <c r="E15" s="348" t="s">
        <v>522</v>
      </c>
      <c r="F15" s="349"/>
      <c r="G15" s="350">
        <f>+G16</f>
        <v>391</v>
      </c>
      <c r="H15" s="1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284" t="s">
        <v>226</v>
      </c>
      <c r="B16" s="352" t="s">
        <v>167</v>
      </c>
      <c r="C16" s="353" t="s">
        <v>168</v>
      </c>
      <c r="D16" s="354" t="s">
        <v>251</v>
      </c>
      <c r="E16" s="355" t="s">
        <v>523</v>
      </c>
      <c r="F16" s="356"/>
      <c r="G16" s="357">
        <f>+G17</f>
        <v>391</v>
      </c>
      <c r="H16" s="1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5.25" customHeight="1">
      <c r="A17" s="135" t="s">
        <v>174</v>
      </c>
      <c r="B17" s="359" t="s">
        <v>167</v>
      </c>
      <c r="C17" s="360" t="s">
        <v>168</v>
      </c>
      <c r="D17" s="361" t="s">
        <v>251</v>
      </c>
      <c r="E17" s="362" t="s">
        <v>523</v>
      </c>
      <c r="F17" s="363" t="s">
        <v>169</v>
      </c>
      <c r="G17" s="364">
        <v>391</v>
      </c>
      <c r="H17" s="1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47.25">
      <c r="A18" s="281" t="s">
        <v>181</v>
      </c>
      <c r="B18" s="331" t="s">
        <v>167</v>
      </c>
      <c r="C18" s="331" t="s">
        <v>173</v>
      </c>
      <c r="D18" s="332"/>
      <c r="E18" s="335"/>
      <c r="F18" s="331"/>
      <c r="G18" s="336">
        <f>SUM(G19,G23)</f>
        <v>458</v>
      </c>
      <c r="H18" s="1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48.75" customHeight="1" hidden="1">
      <c r="A19" s="282" t="s">
        <v>452</v>
      </c>
      <c r="B19" s="338" t="s">
        <v>167</v>
      </c>
      <c r="C19" s="339" t="s">
        <v>173</v>
      </c>
      <c r="D19" s="365" t="s">
        <v>185</v>
      </c>
      <c r="E19" s="366" t="s">
        <v>219</v>
      </c>
      <c r="F19" s="342"/>
      <c r="G19" s="343">
        <f>+G20</f>
        <v>0</v>
      </c>
      <c r="H19" s="1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78.75" hidden="1">
      <c r="A20" s="285" t="s">
        <v>453</v>
      </c>
      <c r="B20" s="345" t="s">
        <v>167</v>
      </c>
      <c r="C20" s="346" t="s">
        <v>173</v>
      </c>
      <c r="D20" s="347" t="s">
        <v>242</v>
      </c>
      <c r="E20" s="348" t="s">
        <v>219</v>
      </c>
      <c r="F20" s="349"/>
      <c r="G20" s="350">
        <f>SUM(G21)</f>
        <v>0</v>
      </c>
      <c r="H20" s="1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19.5" hidden="1">
      <c r="A21" s="284" t="s">
        <v>244</v>
      </c>
      <c r="B21" s="352" t="s">
        <v>167</v>
      </c>
      <c r="C21" s="353" t="s">
        <v>173</v>
      </c>
      <c r="D21" s="354" t="s">
        <v>242</v>
      </c>
      <c r="E21" s="355" t="s">
        <v>243</v>
      </c>
      <c r="F21" s="356"/>
      <c r="G21" s="357">
        <f>SUM(G22)</f>
        <v>0</v>
      </c>
      <c r="H21" s="1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66" customFormat="1" ht="20.25" customHeight="1" hidden="1">
      <c r="A22" s="286" t="s">
        <v>175</v>
      </c>
      <c r="B22" s="369" t="s">
        <v>167</v>
      </c>
      <c r="C22" s="370" t="s">
        <v>173</v>
      </c>
      <c r="D22" s="371" t="s">
        <v>242</v>
      </c>
      <c r="E22" s="372" t="s">
        <v>243</v>
      </c>
      <c r="F22" s="373" t="s">
        <v>176</v>
      </c>
      <c r="G22" s="374">
        <v>0</v>
      </c>
      <c r="H22" s="265"/>
    </row>
    <row r="23" spans="1:37" s="42" customFormat="1" ht="19.5">
      <c r="A23" s="282" t="s">
        <v>254</v>
      </c>
      <c r="B23" s="338" t="s">
        <v>167</v>
      </c>
      <c r="C23" s="339" t="s">
        <v>173</v>
      </c>
      <c r="D23" s="365" t="s">
        <v>253</v>
      </c>
      <c r="E23" s="366" t="s">
        <v>522</v>
      </c>
      <c r="F23" s="342"/>
      <c r="G23" s="343">
        <f>+G24</f>
        <v>458</v>
      </c>
      <c r="H23" s="1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283" t="s">
        <v>256</v>
      </c>
      <c r="B24" s="345" t="s">
        <v>167</v>
      </c>
      <c r="C24" s="346" t="s">
        <v>173</v>
      </c>
      <c r="D24" s="347" t="s">
        <v>255</v>
      </c>
      <c r="E24" s="348" t="s">
        <v>522</v>
      </c>
      <c r="F24" s="349"/>
      <c r="G24" s="350">
        <f>+G25</f>
        <v>458</v>
      </c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284" t="s">
        <v>226</v>
      </c>
      <c r="B25" s="352" t="s">
        <v>167</v>
      </c>
      <c r="C25" s="353" t="s">
        <v>173</v>
      </c>
      <c r="D25" s="354" t="s">
        <v>255</v>
      </c>
      <c r="E25" s="355" t="s">
        <v>523</v>
      </c>
      <c r="F25" s="356"/>
      <c r="G25" s="357">
        <f>SUM(G26:G27)</f>
        <v>458</v>
      </c>
      <c r="H25" s="13"/>
    </row>
    <row r="26" spans="1:8" s="41" customFormat="1" ht="64.5" customHeight="1">
      <c r="A26" s="135" t="s">
        <v>174</v>
      </c>
      <c r="B26" s="359" t="s">
        <v>167</v>
      </c>
      <c r="C26" s="360" t="s">
        <v>173</v>
      </c>
      <c r="D26" s="361" t="s">
        <v>255</v>
      </c>
      <c r="E26" s="362" t="s">
        <v>523</v>
      </c>
      <c r="F26" s="363" t="s">
        <v>169</v>
      </c>
      <c r="G26" s="364">
        <v>433</v>
      </c>
      <c r="H26" s="13"/>
    </row>
    <row r="27" spans="1:8" s="41" customFormat="1" ht="19.5">
      <c r="A27" s="135" t="s">
        <v>177</v>
      </c>
      <c r="B27" s="359" t="s">
        <v>167</v>
      </c>
      <c r="C27" s="360" t="s">
        <v>173</v>
      </c>
      <c r="D27" s="361" t="s">
        <v>255</v>
      </c>
      <c r="E27" s="362" t="s">
        <v>523</v>
      </c>
      <c r="F27" s="363" t="s">
        <v>178</v>
      </c>
      <c r="G27" s="364">
        <v>25</v>
      </c>
      <c r="H27" s="13"/>
    </row>
    <row r="28" spans="1:8" s="37" customFormat="1" ht="18.75" hidden="1">
      <c r="A28" s="288" t="s">
        <v>179</v>
      </c>
      <c r="B28" s="331" t="s">
        <v>167</v>
      </c>
      <c r="C28" s="335" t="s">
        <v>180</v>
      </c>
      <c r="D28" s="333"/>
      <c r="E28" s="334"/>
      <c r="F28" s="376"/>
      <c r="G28" s="336">
        <f>G29</f>
        <v>0</v>
      </c>
      <c r="H28" s="29"/>
    </row>
    <row r="29" spans="1:8" s="37" customFormat="1" ht="18.75" customHeight="1" hidden="1">
      <c r="A29" s="289" t="s">
        <v>263</v>
      </c>
      <c r="B29" s="542" t="s">
        <v>167</v>
      </c>
      <c r="C29" s="382" t="s">
        <v>180</v>
      </c>
      <c r="D29" s="380" t="s">
        <v>262</v>
      </c>
      <c r="E29" s="381" t="s">
        <v>219</v>
      </c>
      <c r="F29" s="382"/>
      <c r="G29" s="383">
        <f>G30</f>
        <v>0</v>
      </c>
      <c r="H29" s="29"/>
    </row>
    <row r="30" spans="1:37" s="42" customFormat="1" ht="19.5" hidden="1">
      <c r="A30" s="283" t="s">
        <v>269</v>
      </c>
      <c r="B30" s="345" t="s">
        <v>167</v>
      </c>
      <c r="C30" s="346" t="s">
        <v>180</v>
      </c>
      <c r="D30" s="384" t="s">
        <v>268</v>
      </c>
      <c r="E30" s="385" t="s">
        <v>219</v>
      </c>
      <c r="F30" s="349"/>
      <c r="G30" s="350">
        <f>+G31</f>
        <v>0</v>
      </c>
      <c r="H30" s="13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9.5" hidden="1">
      <c r="A31" s="284" t="s">
        <v>271</v>
      </c>
      <c r="B31" s="352" t="s">
        <v>167</v>
      </c>
      <c r="C31" s="353" t="s">
        <v>180</v>
      </c>
      <c r="D31" s="386" t="s">
        <v>268</v>
      </c>
      <c r="E31" s="387" t="s">
        <v>270</v>
      </c>
      <c r="F31" s="356"/>
      <c r="G31" s="357">
        <f>+G32</f>
        <v>0</v>
      </c>
      <c r="H31" s="13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1.5" hidden="1">
      <c r="A32" s="290" t="s">
        <v>175</v>
      </c>
      <c r="B32" s="359" t="s">
        <v>167</v>
      </c>
      <c r="C32" s="359" t="s">
        <v>180</v>
      </c>
      <c r="D32" s="389" t="s">
        <v>268</v>
      </c>
      <c r="E32" s="390" t="s">
        <v>270</v>
      </c>
      <c r="F32" s="359" t="s">
        <v>176</v>
      </c>
      <c r="G32" s="391">
        <v>0</v>
      </c>
      <c r="H32" s="29"/>
    </row>
    <row r="33" spans="1:8" s="27" customFormat="1" ht="21" customHeight="1">
      <c r="A33" s="281" t="s">
        <v>182</v>
      </c>
      <c r="B33" s="331" t="s">
        <v>167</v>
      </c>
      <c r="C33" s="332" t="s">
        <v>183</v>
      </c>
      <c r="D33" s="392"/>
      <c r="E33" s="393"/>
      <c r="F33" s="335"/>
      <c r="G33" s="336">
        <f>SUM(G34,G38)</f>
        <v>1097</v>
      </c>
      <c r="H33" s="22"/>
    </row>
    <row r="34" spans="1:8" s="43" customFormat="1" ht="32.25" customHeight="1">
      <c r="A34" s="291" t="s">
        <v>258</v>
      </c>
      <c r="B34" s="378" t="s">
        <v>167</v>
      </c>
      <c r="C34" s="395">
        <v>13</v>
      </c>
      <c r="D34" s="396" t="s">
        <v>257</v>
      </c>
      <c r="E34" s="397" t="s">
        <v>522</v>
      </c>
      <c r="F34" s="398"/>
      <c r="G34" s="399">
        <f>+G35</f>
        <v>50</v>
      </c>
      <c r="H34" s="22" t="s">
        <v>437</v>
      </c>
    </row>
    <row r="35" spans="1:8" s="27" customFormat="1" ht="31.5">
      <c r="A35" s="292" t="s">
        <v>552</v>
      </c>
      <c r="B35" s="621" t="s">
        <v>167</v>
      </c>
      <c r="C35" s="402">
        <v>13</v>
      </c>
      <c r="D35" s="403" t="s">
        <v>259</v>
      </c>
      <c r="E35" s="404" t="s">
        <v>522</v>
      </c>
      <c r="F35" s="401"/>
      <c r="G35" s="405">
        <f>G36</f>
        <v>50</v>
      </c>
      <c r="H35" s="22"/>
    </row>
    <row r="36" spans="1:8" s="27" customFormat="1" ht="31.5">
      <c r="A36" s="297" t="s">
        <v>261</v>
      </c>
      <c r="B36" s="569" t="s">
        <v>167</v>
      </c>
      <c r="C36" s="408">
        <v>13</v>
      </c>
      <c r="D36" s="409" t="s">
        <v>259</v>
      </c>
      <c r="E36" s="410" t="s">
        <v>524</v>
      </c>
      <c r="F36" s="411"/>
      <c r="G36" s="412">
        <f>G37</f>
        <v>50</v>
      </c>
      <c r="H36" s="22"/>
    </row>
    <row r="37" spans="1:8" s="27" customFormat="1" ht="31.5">
      <c r="A37" s="622" t="s">
        <v>175</v>
      </c>
      <c r="B37" s="417" t="s">
        <v>167</v>
      </c>
      <c r="C37" s="414">
        <v>13</v>
      </c>
      <c r="D37" s="415" t="s">
        <v>259</v>
      </c>
      <c r="E37" s="416" t="s">
        <v>524</v>
      </c>
      <c r="F37" s="417" t="s">
        <v>176</v>
      </c>
      <c r="G37" s="418">
        <v>50</v>
      </c>
      <c r="H37" s="22"/>
    </row>
    <row r="38" spans="1:8" s="27" customFormat="1" ht="31.5">
      <c r="A38" s="295" t="s">
        <v>263</v>
      </c>
      <c r="B38" s="420" t="s">
        <v>167</v>
      </c>
      <c r="C38" s="420" t="s">
        <v>183</v>
      </c>
      <c r="D38" s="421" t="s">
        <v>262</v>
      </c>
      <c r="E38" s="422" t="s">
        <v>522</v>
      </c>
      <c r="F38" s="419"/>
      <c r="G38" s="383">
        <f>+G39</f>
        <v>1047</v>
      </c>
      <c r="H38" s="22"/>
    </row>
    <row r="39" spans="1:8" s="27" customFormat="1" ht="18.75">
      <c r="A39" s="296" t="s">
        <v>265</v>
      </c>
      <c r="B39" s="424" t="s">
        <v>167</v>
      </c>
      <c r="C39" s="424" t="s">
        <v>183</v>
      </c>
      <c r="D39" s="425" t="s">
        <v>264</v>
      </c>
      <c r="E39" s="404" t="s">
        <v>522</v>
      </c>
      <c r="F39" s="426"/>
      <c r="G39" s="405">
        <f>+G40+G44</f>
        <v>1047</v>
      </c>
      <c r="H39" s="22"/>
    </row>
    <row r="40" spans="1:254" s="45" customFormat="1" ht="31.5">
      <c r="A40" s="297" t="s">
        <v>222</v>
      </c>
      <c r="B40" s="428" t="s">
        <v>167</v>
      </c>
      <c r="C40" s="428">
        <v>13</v>
      </c>
      <c r="D40" s="429" t="s">
        <v>264</v>
      </c>
      <c r="E40" s="430" t="s">
        <v>525</v>
      </c>
      <c r="F40" s="428"/>
      <c r="G40" s="431">
        <f>SUM(G41:G43)</f>
        <v>1002</v>
      </c>
      <c r="H40" s="22" t="s">
        <v>426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45" customFormat="1" ht="65.25" customHeight="1">
      <c r="A41" s="138" t="s">
        <v>174</v>
      </c>
      <c r="B41" s="433" t="s">
        <v>167</v>
      </c>
      <c r="C41" s="433">
        <v>13</v>
      </c>
      <c r="D41" s="415" t="s">
        <v>264</v>
      </c>
      <c r="E41" s="416" t="s">
        <v>525</v>
      </c>
      <c r="F41" s="433" t="s">
        <v>169</v>
      </c>
      <c r="G41" s="434">
        <v>1002</v>
      </c>
      <c r="H41" s="62"/>
      <c r="I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45" customFormat="1" ht="31.5" hidden="1">
      <c r="A42" s="298" t="s">
        <v>175</v>
      </c>
      <c r="B42" s="433" t="s">
        <v>167</v>
      </c>
      <c r="C42" s="433">
        <v>13</v>
      </c>
      <c r="D42" s="415" t="s">
        <v>264</v>
      </c>
      <c r="E42" s="416" t="s">
        <v>221</v>
      </c>
      <c r="F42" s="433" t="s">
        <v>176</v>
      </c>
      <c r="G42" s="436">
        <v>0</v>
      </c>
      <c r="H42" s="62"/>
      <c r="I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45" customFormat="1" ht="19.5" hidden="1">
      <c r="A43" s="138" t="s">
        <v>177</v>
      </c>
      <c r="B43" s="433" t="s">
        <v>167</v>
      </c>
      <c r="C43" s="433">
        <v>13</v>
      </c>
      <c r="D43" s="415" t="s">
        <v>264</v>
      </c>
      <c r="E43" s="416" t="s">
        <v>221</v>
      </c>
      <c r="F43" s="433" t="s">
        <v>178</v>
      </c>
      <c r="G43" s="434">
        <v>0</v>
      </c>
      <c r="H43" s="62"/>
      <c r="I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45" customFormat="1" ht="31.5" hidden="1">
      <c r="A44" s="297" t="s">
        <v>440</v>
      </c>
      <c r="B44" s="438" t="s">
        <v>167</v>
      </c>
      <c r="C44" s="438">
        <v>13</v>
      </c>
      <c r="D44" s="439" t="s">
        <v>264</v>
      </c>
      <c r="E44" s="440" t="s">
        <v>438</v>
      </c>
      <c r="F44" s="441"/>
      <c r="G44" s="442">
        <f>SUM(G45)</f>
        <v>45</v>
      </c>
      <c r="H44" s="62" t="s">
        <v>439</v>
      </c>
      <c r="I44" s="4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45" customFormat="1" ht="41.25" customHeight="1">
      <c r="A45" s="298" t="s">
        <v>175</v>
      </c>
      <c r="B45" s="433" t="s">
        <v>167</v>
      </c>
      <c r="C45" s="433">
        <v>13</v>
      </c>
      <c r="D45" s="415" t="s">
        <v>264</v>
      </c>
      <c r="E45" s="416" t="s">
        <v>525</v>
      </c>
      <c r="F45" s="443" t="s">
        <v>176</v>
      </c>
      <c r="G45" s="434">
        <v>45</v>
      </c>
      <c r="H45" s="62"/>
      <c r="I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8" s="27" customFormat="1" ht="18.75">
      <c r="A46" s="299" t="s">
        <v>186</v>
      </c>
      <c r="B46" s="445" t="s">
        <v>168</v>
      </c>
      <c r="C46" s="446"/>
      <c r="D46" s="447"/>
      <c r="E46" s="448"/>
      <c r="F46" s="449"/>
      <c r="G46" s="329">
        <f>+G47</f>
        <v>67.1</v>
      </c>
      <c r="H46" s="22"/>
    </row>
    <row r="47" spans="1:8" s="27" customFormat="1" ht="18.75">
      <c r="A47" s="300" t="s">
        <v>187</v>
      </c>
      <c r="B47" s="451" t="s">
        <v>168</v>
      </c>
      <c r="C47" s="451" t="s">
        <v>188</v>
      </c>
      <c r="D47" s="452"/>
      <c r="E47" s="453"/>
      <c r="F47" s="451"/>
      <c r="G47" s="336">
        <f>G48</f>
        <v>67.1</v>
      </c>
      <c r="H47" s="22"/>
    </row>
    <row r="48" spans="1:8" s="43" customFormat="1" ht="17.25" customHeight="1">
      <c r="A48" s="295" t="s">
        <v>263</v>
      </c>
      <c r="B48" s="420" t="s">
        <v>168</v>
      </c>
      <c r="C48" s="420" t="s">
        <v>188</v>
      </c>
      <c r="D48" s="421" t="s">
        <v>262</v>
      </c>
      <c r="E48" s="422" t="s">
        <v>522</v>
      </c>
      <c r="F48" s="419"/>
      <c r="G48" s="383">
        <f>G49</f>
        <v>67.1</v>
      </c>
      <c r="H48" s="3"/>
    </row>
    <row r="49" spans="1:8" s="27" customFormat="1" ht="18.75">
      <c r="A49" s="296" t="s">
        <v>265</v>
      </c>
      <c r="B49" s="424" t="s">
        <v>168</v>
      </c>
      <c r="C49" s="424" t="s">
        <v>188</v>
      </c>
      <c r="D49" s="425" t="s">
        <v>264</v>
      </c>
      <c r="E49" s="404" t="s">
        <v>522</v>
      </c>
      <c r="F49" s="426"/>
      <c r="G49" s="405">
        <f>G50</f>
        <v>67.1</v>
      </c>
      <c r="H49" s="22"/>
    </row>
    <row r="50" spans="1:8" s="27" customFormat="1" ht="31.5">
      <c r="A50" s="301" t="s">
        <v>267</v>
      </c>
      <c r="B50" s="455" t="s">
        <v>168</v>
      </c>
      <c r="C50" s="455" t="s">
        <v>188</v>
      </c>
      <c r="D50" s="456" t="s">
        <v>264</v>
      </c>
      <c r="E50" s="410" t="s">
        <v>526</v>
      </c>
      <c r="F50" s="455"/>
      <c r="G50" s="412">
        <f>SUM(G51:G53)</f>
        <v>67.1</v>
      </c>
      <c r="H50" s="22"/>
    </row>
    <row r="51" spans="1:8" s="27" customFormat="1" ht="63.75" customHeight="1" hidden="1">
      <c r="A51" s="135" t="s">
        <v>174</v>
      </c>
      <c r="B51" s="359" t="s">
        <v>168</v>
      </c>
      <c r="C51" s="359" t="s">
        <v>188</v>
      </c>
      <c r="D51" s="457" t="s">
        <v>264</v>
      </c>
      <c r="E51" s="458" t="s">
        <v>266</v>
      </c>
      <c r="F51" s="359" t="s">
        <v>169</v>
      </c>
      <c r="G51" s="459">
        <v>0</v>
      </c>
      <c r="H51" s="22"/>
    </row>
    <row r="52" spans="1:8" s="27" customFormat="1" ht="63.75" customHeight="1">
      <c r="A52" s="297" t="s">
        <v>222</v>
      </c>
      <c r="B52" s="359" t="s">
        <v>168</v>
      </c>
      <c r="C52" s="359" t="s">
        <v>188</v>
      </c>
      <c r="D52" s="457" t="s">
        <v>264</v>
      </c>
      <c r="E52" s="458" t="s">
        <v>526</v>
      </c>
      <c r="F52" s="359" t="s">
        <v>169</v>
      </c>
      <c r="G52" s="459">
        <v>67.1</v>
      </c>
      <c r="H52" s="22"/>
    </row>
    <row r="53" spans="1:8" s="27" customFormat="1" ht="37.5" customHeight="1" hidden="1">
      <c r="A53" s="135" t="s">
        <v>175</v>
      </c>
      <c r="B53" s="359" t="s">
        <v>168</v>
      </c>
      <c r="C53" s="359" t="s">
        <v>188</v>
      </c>
      <c r="D53" s="457" t="s">
        <v>264</v>
      </c>
      <c r="E53" s="458" t="s">
        <v>526</v>
      </c>
      <c r="F53" s="359" t="s">
        <v>176</v>
      </c>
      <c r="G53" s="459">
        <v>0</v>
      </c>
      <c r="H53" s="22"/>
    </row>
    <row r="54" spans="1:8" s="48" customFormat="1" ht="31.5" hidden="1">
      <c r="A54" s="280" t="s">
        <v>189</v>
      </c>
      <c r="B54" s="460" t="s">
        <v>188</v>
      </c>
      <c r="C54" s="460"/>
      <c r="D54" s="447"/>
      <c r="E54" s="448"/>
      <c r="F54" s="460"/>
      <c r="G54" s="461">
        <f>+G55+G60</f>
        <v>0</v>
      </c>
      <c r="H54" s="21"/>
    </row>
    <row r="55" spans="1:8" s="48" customFormat="1" ht="31.5" hidden="1">
      <c r="A55" s="281" t="s">
        <v>190</v>
      </c>
      <c r="B55" s="462" t="s">
        <v>188</v>
      </c>
      <c r="C55" s="462" t="s">
        <v>191</v>
      </c>
      <c r="D55" s="452"/>
      <c r="E55" s="453"/>
      <c r="F55" s="331"/>
      <c r="G55" s="336">
        <f>G56</f>
        <v>0</v>
      </c>
      <c r="H55" s="21"/>
    </row>
    <row r="56" spans="1:8" s="49" customFormat="1" ht="78.75" hidden="1">
      <c r="A56" s="302" t="s">
        <v>455</v>
      </c>
      <c r="B56" s="464" t="s">
        <v>188</v>
      </c>
      <c r="C56" s="464" t="s">
        <v>191</v>
      </c>
      <c r="D56" s="421" t="s">
        <v>245</v>
      </c>
      <c r="E56" s="422" t="s">
        <v>219</v>
      </c>
      <c r="F56" s="464"/>
      <c r="G56" s="465">
        <f>+G57</f>
        <v>0</v>
      </c>
      <c r="H56" s="23"/>
    </row>
    <row r="57" spans="1:8" s="48" customFormat="1" ht="127.5" customHeight="1" hidden="1">
      <c r="A57" s="292" t="s">
        <v>456</v>
      </c>
      <c r="B57" s="466" t="s">
        <v>188</v>
      </c>
      <c r="C57" s="466" t="s">
        <v>191</v>
      </c>
      <c r="D57" s="425" t="s">
        <v>246</v>
      </c>
      <c r="E57" s="404" t="s">
        <v>219</v>
      </c>
      <c r="F57" s="466"/>
      <c r="G57" s="467">
        <f>+G58</f>
        <v>0</v>
      </c>
      <c r="H57" s="21"/>
    </row>
    <row r="58" spans="1:8" s="27" customFormat="1" ht="63" hidden="1">
      <c r="A58" s="297" t="s">
        <v>248</v>
      </c>
      <c r="B58" s="468" t="s">
        <v>188</v>
      </c>
      <c r="C58" s="468" t="s">
        <v>191</v>
      </c>
      <c r="D58" s="456" t="s">
        <v>246</v>
      </c>
      <c r="E58" s="410" t="s">
        <v>247</v>
      </c>
      <c r="F58" s="428"/>
      <c r="G58" s="412">
        <f>SUM(G59:G59)</f>
        <v>0</v>
      </c>
      <c r="H58" s="22"/>
    </row>
    <row r="59" spans="1:8" s="268" customFormat="1" ht="31.5" hidden="1">
      <c r="A59" s="135" t="s">
        <v>175</v>
      </c>
      <c r="B59" s="469" t="s">
        <v>188</v>
      </c>
      <c r="C59" s="469" t="s">
        <v>191</v>
      </c>
      <c r="D59" s="457" t="s">
        <v>246</v>
      </c>
      <c r="E59" s="458" t="s">
        <v>247</v>
      </c>
      <c r="F59" s="470" t="s">
        <v>176</v>
      </c>
      <c r="G59" s="374">
        <v>0</v>
      </c>
      <c r="H59" s="267"/>
    </row>
    <row r="60" spans="1:8" s="43" customFormat="1" ht="31.5" hidden="1">
      <c r="A60" s="300" t="s">
        <v>192</v>
      </c>
      <c r="B60" s="451" t="s">
        <v>188</v>
      </c>
      <c r="C60" s="451">
        <v>14</v>
      </c>
      <c r="D60" s="452"/>
      <c r="E60" s="453"/>
      <c r="F60" s="451"/>
      <c r="G60" s="336">
        <f>+G61</f>
        <v>0</v>
      </c>
      <c r="H60" s="3"/>
    </row>
    <row r="61" spans="1:8" s="43" customFormat="1" ht="78.75" hidden="1">
      <c r="A61" s="302" t="s">
        <v>457</v>
      </c>
      <c r="B61" s="471" t="s">
        <v>188</v>
      </c>
      <c r="C61" s="471">
        <v>14</v>
      </c>
      <c r="D61" s="421" t="s">
        <v>245</v>
      </c>
      <c r="E61" s="422" t="s">
        <v>219</v>
      </c>
      <c r="F61" s="471"/>
      <c r="G61" s="383">
        <f>+G62</f>
        <v>0</v>
      </c>
      <c r="H61" s="3"/>
    </row>
    <row r="62" spans="1:8" s="27" customFormat="1" ht="129" customHeight="1" hidden="1">
      <c r="A62" s="292" t="s">
        <v>456</v>
      </c>
      <c r="B62" s="472" t="s">
        <v>188</v>
      </c>
      <c r="C62" s="472" t="s">
        <v>193</v>
      </c>
      <c r="D62" s="425" t="s">
        <v>246</v>
      </c>
      <c r="E62" s="404" t="s">
        <v>219</v>
      </c>
      <c r="F62" s="472"/>
      <c r="G62" s="405">
        <f>+G63</f>
        <v>0</v>
      </c>
      <c r="H62" s="22"/>
    </row>
    <row r="63" spans="1:8" s="27" customFormat="1" ht="63.75" customHeight="1" hidden="1">
      <c r="A63" s="297" t="s">
        <v>248</v>
      </c>
      <c r="B63" s="455" t="s">
        <v>188</v>
      </c>
      <c r="C63" s="455">
        <v>14</v>
      </c>
      <c r="D63" s="456" t="s">
        <v>246</v>
      </c>
      <c r="E63" s="410" t="s">
        <v>247</v>
      </c>
      <c r="F63" s="428"/>
      <c r="G63" s="412">
        <f>G64</f>
        <v>0</v>
      </c>
      <c r="H63" s="22"/>
    </row>
    <row r="64" spans="1:8" s="27" customFormat="1" ht="31.5" hidden="1">
      <c r="A64" s="135" t="s">
        <v>175</v>
      </c>
      <c r="B64" s="473" t="s">
        <v>188</v>
      </c>
      <c r="C64" s="473">
        <v>14</v>
      </c>
      <c r="D64" s="457" t="s">
        <v>246</v>
      </c>
      <c r="E64" s="458" t="s">
        <v>247</v>
      </c>
      <c r="F64" s="359" t="s">
        <v>176</v>
      </c>
      <c r="G64" s="459">
        <v>0</v>
      </c>
      <c r="H64" s="22"/>
    </row>
    <row r="65" spans="1:8" s="27" customFormat="1" ht="18.75" hidden="1">
      <c r="A65" s="280" t="s">
        <v>194</v>
      </c>
      <c r="B65" s="324" t="s">
        <v>173</v>
      </c>
      <c r="C65" s="474"/>
      <c r="D65" s="474"/>
      <c r="E65" s="475"/>
      <c r="F65" s="328"/>
      <c r="G65" s="329">
        <f>+G66</f>
        <v>0</v>
      </c>
      <c r="H65" s="22"/>
    </row>
    <row r="66" spans="1:8" s="27" customFormat="1" ht="18.75" customHeight="1" hidden="1">
      <c r="A66" s="303" t="s">
        <v>195</v>
      </c>
      <c r="B66" s="477" t="s">
        <v>173</v>
      </c>
      <c r="C66" s="478" t="s">
        <v>213</v>
      </c>
      <c r="D66" s="479"/>
      <c r="E66" s="480"/>
      <c r="F66" s="481"/>
      <c r="G66" s="482">
        <f>SUM(G71,G67)</f>
        <v>0</v>
      </c>
      <c r="H66" s="22"/>
    </row>
    <row r="67" spans="1:37" s="42" customFormat="1" ht="78.75" hidden="1">
      <c r="A67" s="282" t="s">
        <v>458</v>
      </c>
      <c r="B67" s="338" t="s">
        <v>173</v>
      </c>
      <c r="C67" s="339" t="s">
        <v>196</v>
      </c>
      <c r="D67" s="340" t="s">
        <v>428</v>
      </c>
      <c r="E67" s="341" t="s">
        <v>219</v>
      </c>
      <c r="F67" s="342"/>
      <c r="G67" s="343">
        <f>SUM(G68)</f>
        <v>0</v>
      </c>
      <c r="H67" s="13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</row>
    <row r="68" spans="1:247" s="41" customFormat="1" ht="94.5" hidden="1">
      <c r="A68" s="304" t="s">
        <v>459</v>
      </c>
      <c r="B68" s="345" t="s">
        <v>173</v>
      </c>
      <c r="C68" s="346" t="s">
        <v>196</v>
      </c>
      <c r="D68" s="484" t="s">
        <v>429</v>
      </c>
      <c r="E68" s="485" t="s">
        <v>219</v>
      </c>
      <c r="F68" s="486"/>
      <c r="G68" s="487">
        <f>SUM(G69)</f>
        <v>0</v>
      </c>
      <c r="H68" s="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</row>
    <row r="69" spans="1:247" s="51" customFormat="1" ht="34.5" customHeight="1" hidden="1">
      <c r="A69" s="305" t="s">
        <v>431</v>
      </c>
      <c r="B69" s="352" t="s">
        <v>173</v>
      </c>
      <c r="C69" s="353" t="s">
        <v>196</v>
      </c>
      <c r="D69" s="489" t="s">
        <v>429</v>
      </c>
      <c r="E69" s="490" t="s">
        <v>430</v>
      </c>
      <c r="F69" s="491"/>
      <c r="G69" s="357">
        <f>+G70</f>
        <v>0</v>
      </c>
      <c r="H69" s="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</row>
    <row r="70" spans="1:248" s="39" customFormat="1" ht="31.5" hidden="1">
      <c r="A70" s="135" t="s">
        <v>175</v>
      </c>
      <c r="B70" s="492" t="s">
        <v>173</v>
      </c>
      <c r="C70" s="493" t="s">
        <v>196</v>
      </c>
      <c r="D70" s="494" t="s">
        <v>429</v>
      </c>
      <c r="E70" s="495" t="s">
        <v>430</v>
      </c>
      <c r="F70" s="496" t="s">
        <v>176</v>
      </c>
      <c r="G70" s="497">
        <v>0</v>
      </c>
      <c r="H70" s="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</row>
    <row r="71" spans="1:37" s="42" customFormat="1" ht="63" hidden="1">
      <c r="A71" s="282" t="s">
        <v>553</v>
      </c>
      <c r="B71" s="338" t="s">
        <v>173</v>
      </c>
      <c r="C71" s="339" t="s">
        <v>213</v>
      </c>
      <c r="D71" s="340" t="s">
        <v>184</v>
      </c>
      <c r="E71" s="341" t="s">
        <v>522</v>
      </c>
      <c r="F71" s="342"/>
      <c r="G71" s="343">
        <f>+G72+G68</f>
        <v>0</v>
      </c>
      <c r="H71" s="13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</row>
    <row r="72" spans="1:247" s="41" customFormat="1" ht="79.5" customHeight="1" hidden="1">
      <c r="A72" s="304" t="s">
        <v>554</v>
      </c>
      <c r="B72" s="345" t="s">
        <v>173</v>
      </c>
      <c r="C72" s="346" t="s">
        <v>213</v>
      </c>
      <c r="D72" s="484" t="s">
        <v>230</v>
      </c>
      <c r="E72" s="485" t="s">
        <v>522</v>
      </c>
      <c r="F72" s="486"/>
      <c r="G72" s="487">
        <f>+G73</f>
        <v>0</v>
      </c>
      <c r="H72" s="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</row>
    <row r="73" spans="1:247" s="41" customFormat="1" ht="19.5" hidden="1">
      <c r="A73" s="305" t="s">
        <v>231</v>
      </c>
      <c r="B73" s="352" t="s">
        <v>173</v>
      </c>
      <c r="C73" s="353" t="s">
        <v>213</v>
      </c>
      <c r="D73" s="489" t="s">
        <v>230</v>
      </c>
      <c r="E73" s="490" t="s">
        <v>527</v>
      </c>
      <c r="F73" s="491"/>
      <c r="G73" s="357"/>
      <c r="H73" s="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</row>
    <row r="74" spans="1:247" s="41" customFormat="1" ht="31.5" hidden="1">
      <c r="A74" s="135" t="s">
        <v>175</v>
      </c>
      <c r="B74" s="492" t="s">
        <v>173</v>
      </c>
      <c r="C74" s="493" t="s">
        <v>213</v>
      </c>
      <c r="D74" s="494" t="s">
        <v>230</v>
      </c>
      <c r="E74" s="495" t="s">
        <v>527</v>
      </c>
      <c r="F74" s="496" t="s">
        <v>176</v>
      </c>
      <c r="G74" s="497"/>
      <c r="H74" s="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</row>
    <row r="75" spans="1:8" s="43" customFormat="1" ht="18.75">
      <c r="A75" s="299" t="s">
        <v>197</v>
      </c>
      <c r="B75" s="445" t="s">
        <v>198</v>
      </c>
      <c r="C75" s="445"/>
      <c r="D75" s="498"/>
      <c r="E75" s="499"/>
      <c r="F75" s="445"/>
      <c r="G75" s="500">
        <f>SUM(G76)</f>
        <v>90</v>
      </c>
      <c r="H75" s="3"/>
    </row>
    <row r="76" spans="1:8" s="27" customFormat="1" ht="18.75">
      <c r="A76" s="300" t="s">
        <v>199</v>
      </c>
      <c r="B76" s="451" t="s">
        <v>198</v>
      </c>
      <c r="C76" s="451" t="s">
        <v>188</v>
      </c>
      <c r="D76" s="501"/>
      <c r="E76" s="502"/>
      <c r="F76" s="451"/>
      <c r="G76" s="503">
        <f>+G77</f>
        <v>90</v>
      </c>
      <c r="H76" s="22"/>
    </row>
    <row r="77" spans="1:37" s="54" customFormat="1" ht="63.75" customHeight="1">
      <c r="A77" s="306" t="s">
        <v>555</v>
      </c>
      <c r="B77" s="471" t="s">
        <v>198</v>
      </c>
      <c r="C77" s="505" t="s">
        <v>188</v>
      </c>
      <c r="D77" s="506" t="s">
        <v>232</v>
      </c>
      <c r="E77" s="507" t="s">
        <v>522</v>
      </c>
      <c r="F77" s="508"/>
      <c r="G77" s="509">
        <f>+G78</f>
        <v>90</v>
      </c>
      <c r="H77" s="26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</row>
    <row r="78" spans="1:37" s="42" customFormat="1" ht="84" customHeight="1">
      <c r="A78" s="283" t="s">
        <v>556</v>
      </c>
      <c r="B78" s="345" t="s">
        <v>198</v>
      </c>
      <c r="C78" s="346" t="s">
        <v>188</v>
      </c>
      <c r="D78" s="511" t="s">
        <v>233</v>
      </c>
      <c r="E78" s="512" t="s">
        <v>522</v>
      </c>
      <c r="F78" s="349"/>
      <c r="G78" s="350">
        <f>+G79+G81</f>
        <v>90</v>
      </c>
      <c r="H78" s="13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</row>
    <row r="79" spans="1:8" s="41" customFormat="1" ht="19.5">
      <c r="A79" s="284" t="s">
        <v>235</v>
      </c>
      <c r="B79" s="352" t="s">
        <v>198</v>
      </c>
      <c r="C79" s="353" t="s">
        <v>188</v>
      </c>
      <c r="D79" s="513" t="s">
        <v>233</v>
      </c>
      <c r="E79" s="514" t="s">
        <v>528</v>
      </c>
      <c r="F79" s="356"/>
      <c r="G79" s="357">
        <f>SUM(G80)</f>
        <v>90</v>
      </c>
      <c r="H79" s="13"/>
    </row>
    <row r="80" spans="1:8" s="41" customFormat="1" ht="31.5">
      <c r="A80" s="307" t="s">
        <v>175</v>
      </c>
      <c r="B80" s="492" t="s">
        <v>198</v>
      </c>
      <c r="C80" s="493" t="s">
        <v>188</v>
      </c>
      <c r="D80" s="515" t="s">
        <v>233</v>
      </c>
      <c r="E80" s="516" t="s">
        <v>528</v>
      </c>
      <c r="F80" s="363" t="s">
        <v>176</v>
      </c>
      <c r="G80" s="364">
        <v>90</v>
      </c>
      <c r="H80" s="13"/>
    </row>
    <row r="81" spans="1:37" s="42" customFormat="1" ht="19.5" hidden="1">
      <c r="A81" s="284" t="s">
        <v>237</v>
      </c>
      <c r="B81" s="352"/>
      <c r="C81" s="353"/>
      <c r="D81" s="386" t="s">
        <v>233</v>
      </c>
      <c r="E81" s="387" t="s">
        <v>236</v>
      </c>
      <c r="F81" s="356"/>
      <c r="G81" s="357">
        <f>SUM(G82)</f>
        <v>0</v>
      </c>
      <c r="H81" s="13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</row>
    <row r="82" spans="1:8" s="41" customFormat="1" ht="31.5" hidden="1">
      <c r="A82" s="307" t="s">
        <v>175</v>
      </c>
      <c r="B82" s="492" t="s">
        <v>198</v>
      </c>
      <c r="C82" s="493" t="s">
        <v>188</v>
      </c>
      <c r="D82" s="515" t="s">
        <v>233</v>
      </c>
      <c r="E82" s="516" t="s">
        <v>236</v>
      </c>
      <c r="F82" s="363" t="s">
        <v>176</v>
      </c>
      <c r="G82" s="364">
        <v>0</v>
      </c>
      <c r="H82" s="13"/>
    </row>
    <row r="83" spans="1:8" s="41" customFormat="1" ht="19.5" hidden="1">
      <c r="A83" s="308" t="s">
        <v>208</v>
      </c>
      <c r="B83" s="519" t="s">
        <v>180</v>
      </c>
      <c r="C83" s="520"/>
      <c r="D83" s="521"/>
      <c r="E83" s="522"/>
      <c r="F83" s="523"/>
      <c r="G83" s="524">
        <f>+G84</f>
        <v>0</v>
      </c>
      <c r="H83" s="13"/>
    </row>
    <row r="84" spans="1:8" s="41" customFormat="1" ht="19.5" hidden="1">
      <c r="A84" s="309" t="s">
        <v>209</v>
      </c>
      <c r="B84" s="477" t="s">
        <v>180</v>
      </c>
      <c r="C84" s="478" t="s">
        <v>180</v>
      </c>
      <c r="D84" s="526"/>
      <c r="E84" s="527"/>
      <c r="F84" s="528"/>
      <c r="G84" s="482">
        <f>+G85</f>
        <v>0</v>
      </c>
      <c r="H84" s="13"/>
    </row>
    <row r="85" spans="1:8" s="41" customFormat="1" ht="80.25" customHeight="1" hidden="1">
      <c r="A85" s="310" t="s">
        <v>461</v>
      </c>
      <c r="B85" s="464" t="s">
        <v>180</v>
      </c>
      <c r="C85" s="530" t="s">
        <v>180</v>
      </c>
      <c r="D85" s="365" t="s">
        <v>238</v>
      </c>
      <c r="E85" s="366" t="s">
        <v>219</v>
      </c>
      <c r="F85" s="531"/>
      <c r="G85" s="465">
        <f>+G86</f>
        <v>0</v>
      </c>
      <c r="H85" s="13"/>
    </row>
    <row r="86" spans="1:8" s="41" customFormat="1" ht="94.5" hidden="1">
      <c r="A86" s="311" t="s">
        <v>462</v>
      </c>
      <c r="B86" s="466" t="s">
        <v>180</v>
      </c>
      <c r="C86" s="533" t="s">
        <v>180</v>
      </c>
      <c r="D86" s="534" t="s">
        <v>210</v>
      </c>
      <c r="E86" s="348" t="s">
        <v>219</v>
      </c>
      <c r="F86" s="535"/>
      <c r="G86" s="467">
        <f>+G87</f>
        <v>0</v>
      </c>
      <c r="H86" s="13"/>
    </row>
    <row r="87" spans="1:8" s="41" customFormat="1" ht="19.5" hidden="1">
      <c r="A87" s="293" t="s">
        <v>240</v>
      </c>
      <c r="B87" s="428" t="s">
        <v>180</v>
      </c>
      <c r="C87" s="537" t="s">
        <v>180</v>
      </c>
      <c r="D87" s="538" t="s">
        <v>210</v>
      </c>
      <c r="E87" s="355" t="s">
        <v>239</v>
      </c>
      <c r="F87" s="441"/>
      <c r="G87" s="431">
        <f>+G88</f>
        <v>0</v>
      </c>
      <c r="H87" s="13"/>
    </row>
    <row r="88" spans="1:8" s="41" customFormat="1" ht="31.5" hidden="1">
      <c r="A88" s="307" t="s">
        <v>175</v>
      </c>
      <c r="B88" s="470" t="s">
        <v>180</v>
      </c>
      <c r="C88" s="539" t="s">
        <v>180</v>
      </c>
      <c r="D88" s="540" t="s">
        <v>210</v>
      </c>
      <c r="E88" s="362" t="s">
        <v>239</v>
      </c>
      <c r="F88" s="541" t="s">
        <v>176</v>
      </c>
      <c r="G88" s="436">
        <v>0</v>
      </c>
      <c r="H88" s="13"/>
    </row>
    <row r="89" spans="1:8" s="27" customFormat="1" ht="18.75">
      <c r="A89" s="280" t="s">
        <v>200</v>
      </c>
      <c r="B89" s="324" t="s">
        <v>201</v>
      </c>
      <c r="C89" s="324"/>
      <c r="D89" s="498"/>
      <c r="E89" s="499"/>
      <c r="F89" s="324"/>
      <c r="G89" s="329">
        <f>+G90</f>
        <v>579</v>
      </c>
      <c r="H89" s="22"/>
    </row>
    <row r="90" spans="1:8" s="27" customFormat="1" ht="18.75">
      <c r="A90" s="281" t="s">
        <v>202</v>
      </c>
      <c r="B90" s="331" t="s">
        <v>201</v>
      </c>
      <c r="C90" s="331" t="s">
        <v>167</v>
      </c>
      <c r="D90" s="392"/>
      <c r="E90" s="393"/>
      <c r="F90" s="331"/>
      <c r="G90" s="336">
        <f>+G91</f>
        <v>579</v>
      </c>
      <c r="H90" s="22"/>
    </row>
    <row r="91" spans="1:8" s="27" customFormat="1" ht="65.25" customHeight="1">
      <c r="A91" s="302" t="s">
        <v>558</v>
      </c>
      <c r="B91" s="464" t="s">
        <v>557</v>
      </c>
      <c r="C91" s="464" t="s">
        <v>167</v>
      </c>
      <c r="D91" s="421" t="s">
        <v>218</v>
      </c>
      <c r="E91" s="422" t="s">
        <v>522</v>
      </c>
      <c r="F91" s="542"/>
      <c r="G91" s="383">
        <f>+G92</f>
        <v>579</v>
      </c>
      <c r="H91" s="22"/>
    </row>
    <row r="92" spans="1:8" s="27" customFormat="1" ht="64.5" customHeight="1">
      <c r="A92" s="292" t="s">
        <v>559</v>
      </c>
      <c r="B92" s="466" t="s">
        <v>201</v>
      </c>
      <c r="C92" s="466" t="s">
        <v>167</v>
      </c>
      <c r="D92" s="544" t="s">
        <v>220</v>
      </c>
      <c r="E92" s="545" t="s">
        <v>522</v>
      </c>
      <c r="F92" s="466"/>
      <c r="G92" s="405">
        <f>G93+G97</f>
        <v>579</v>
      </c>
      <c r="H92" s="22"/>
    </row>
    <row r="93" spans="1:8" s="27" customFormat="1" ht="38.25" customHeight="1">
      <c r="A93" s="297" t="s">
        <v>222</v>
      </c>
      <c r="B93" s="428" t="s">
        <v>201</v>
      </c>
      <c r="C93" s="537" t="s">
        <v>167</v>
      </c>
      <c r="D93" s="456" t="s">
        <v>220</v>
      </c>
      <c r="E93" s="547" t="s">
        <v>529</v>
      </c>
      <c r="F93" s="441"/>
      <c r="G93" s="412">
        <f>SUM(G94:G96)</f>
        <v>579</v>
      </c>
      <c r="H93" s="22"/>
    </row>
    <row r="94" spans="1:8" s="27" customFormat="1" ht="62.25" customHeight="1">
      <c r="A94" s="138" t="s">
        <v>174</v>
      </c>
      <c r="B94" s="359" t="s">
        <v>201</v>
      </c>
      <c r="C94" s="359" t="s">
        <v>167</v>
      </c>
      <c r="D94" s="457" t="s">
        <v>220</v>
      </c>
      <c r="E94" s="548" t="s">
        <v>529</v>
      </c>
      <c r="F94" s="359" t="s">
        <v>169</v>
      </c>
      <c r="G94" s="459">
        <v>489</v>
      </c>
      <c r="H94" s="22"/>
    </row>
    <row r="95" spans="1:8" s="27" customFormat="1" ht="33.75" customHeight="1">
      <c r="A95" s="298" t="s">
        <v>175</v>
      </c>
      <c r="B95" s="359" t="s">
        <v>201</v>
      </c>
      <c r="C95" s="359" t="s">
        <v>167</v>
      </c>
      <c r="D95" s="457" t="s">
        <v>220</v>
      </c>
      <c r="E95" s="548" t="s">
        <v>529</v>
      </c>
      <c r="F95" s="359" t="s">
        <v>176</v>
      </c>
      <c r="G95" s="459">
        <v>85</v>
      </c>
      <c r="H95" s="22"/>
    </row>
    <row r="96" spans="1:8" s="27" customFormat="1" ht="21" customHeight="1">
      <c r="A96" s="298" t="s">
        <v>177</v>
      </c>
      <c r="B96" s="359" t="s">
        <v>201</v>
      </c>
      <c r="C96" s="359" t="s">
        <v>167</v>
      </c>
      <c r="D96" s="457" t="s">
        <v>220</v>
      </c>
      <c r="E96" s="548" t="s">
        <v>529</v>
      </c>
      <c r="F96" s="359" t="s">
        <v>178</v>
      </c>
      <c r="G96" s="459">
        <v>5</v>
      </c>
      <c r="H96" s="22"/>
    </row>
    <row r="97" spans="1:37" s="271" customFormat="1" ht="33.75" customHeight="1" hidden="1">
      <c r="A97" s="312" t="s">
        <v>224</v>
      </c>
      <c r="B97" s="550" t="s">
        <v>201</v>
      </c>
      <c r="C97" s="551" t="s">
        <v>167</v>
      </c>
      <c r="D97" s="552" t="s">
        <v>220</v>
      </c>
      <c r="E97" s="553" t="s">
        <v>223</v>
      </c>
      <c r="F97" s="554"/>
      <c r="G97" s="555">
        <f>+G98</f>
        <v>0</v>
      </c>
      <c r="H97" s="269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</row>
    <row r="98" spans="1:37" s="271" customFormat="1" ht="33" customHeight="1" hidden="1">
      <c r="A98" s="298" t="s">
        <v>175</v>
      </c>
      <c r="B98" s="557" t="s">
        <v>201</v>
      </c>
      <c r="C98" s="557" t="s">
        <v>167</v>
      </c>
      <c r="D98" s="558" t="s">
        <v>220</v>
      </c>
      <c r="E98" s="559" t="s">
        <v>223</v>
      </c>
      <c r="F98" s="557" t="s">
        <v>176</v>
      </c>
      <c r="G98" s="560">
        <v>0</v>
      </c>
      <c r="H98" s="269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</row>
    <row r="99" spans="1:8" s="27" customFormat="1" ht="18.75" hidden="1">
      <c r="A99" s="280" t="s">
        <v>203</v>
      </c>
      <c r="B99" s="323">
        <v>10</v>
      </c>
      <c r="C99" s="323"/>
      <c r="D99" s="498"/>
      <c r="E99" s="499"/>
      <c r="F99" s="324"/>
      <c r="G99" s="329">
        <f>+G100</f>
        <v>92</v>
      </c>
      <c r="H99" s="22"/>
    </row>
    <row r="100" spans="1:8" s="27" customFormat="1" ht="34.5" customHeight="1">
      <c r="A100" s="281" t="s">
        <v>204</v>
      </c>
      <c r="B100" s="450">
        <v>10</v>
      </c>
      <c r="C100" s="451" t="s">
        <v>167</v>
      </c>
      <c r="D100" s="392"/>
      <c r="E100" s="393"/>
      <c r="F100" s="451"/>
      <c r="G100" s="336">
        <f>G101</f>
        <v>92</v>
      </c>
      <c r="H100" s="22"/>
    </row>
    <row r="101" spans="1:8" s="27" customFormat="1" ht="24.75" customHeight="1">
      <c r="A101" s="295" t="s">
        <v>263</v>
      </c>
      <c r="B101" s="562">
        <v>10</v>
      </c>
      <c r="C101" s="563" t="s">
        <v>167</v>
      </c>
      <c r="D101" s="421" t="s">
        <v>264</v>
      </c>
      <c r="E101" s="422" t="s">
        <v>531</v>
      </c>
      <c r="F101" s="382"/>
      <c r="G101" s="383">
        <f>G102</f>
        <v>92</v>
      </c>
      <c r="H101" s="22"/>
    </row>
    <row r="102" spans="1:8" s="27" customFormat="1" ht="57.75" customHeight="1">
      <c r="A102" s="296" t="s">
        <v>265</v>
      </c>
      <c r="B102" s="402">
        <v>10</v>
      </c>
      <c r="C102" s="566" t="s">
        <v>167</v>
      </c>
      <c r="D102" s="688" t="s">
        <v>264</v>
      </c>
      <c r="E102" s="689" t="s">
        <v>560</v>
      </c>
      <c r="F102" s="567"/>
      <c r="G102" s="405">
        <f>G103</f>
        <v>92</v>
      </c>
      <c r="H102" s="22"/>
    </row>
    <row r="103" spans="1:8" s="27" customFormat="1" ht="46.5" customHeight="1">
      <c r="A103" s="301" t="s">
        <v>205</v>
      </c>
      <c r="B103" s="568">
        <v>10</v>
      </c>
      <c r="C103" s="569" t="s">
        <v>167</v>
      </c>
      <c r="D103" s="688" t="s">
        <v>264</v>
      </c>
      <c r="E103" s="689" t="s">
        <v>560</v>
      </c>
      <c r="F103" s="411"/>
      <c r="G103" s="412">
        <f>G104</f>
        <v>92</v>
      </c>
      <c r="H103" s="22"/>
    </row>
    <row r="104" spans="1:8" s="27" customFormat="1" ht="44.25" customHeight="1">
      <c r="A104" s="138" t="s">
        <v>206</v>
      </c>
      <c r="B104" s="623">
        <v>10</v>
      </c>
      <c r="C104" s="417" t="s">
        <v>167</v>
      </c>
      <c r="D104" s="572" t="s">
        <v>264</v>
      </c>
      <c r="E104" s="416" t="s">
        <v>560</v>
      </c>
      <c r="F104" s="573" t="s">
        <v>207</v>
      </c>
      <c r="G104" s="459">
        <v>92</v>
      </c>
      <c r="H104" s="22"/>
    </row>
    <row r="105" spans="1:37" s="38" customFormat="1" ht="54" customHeight="1" hidden="1">
      <c r="A105" s="315" t="s">
        <v>211</v>
      </c>
      <c r="B105" s="574">
        <v>11</v>
      </c>
      <c r="C105" s="520"/>
      <c r="D105" s="575"/>
      <c r="E105" s="576"/>
      <c r="F105" s="523"/>
      <c r="G105" s="524">
        <f>+G106</f>
        <v>0</v>
      </c>
      <c r="H105" s="29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38" customFormat="1" ht="46.5" customHeight="1" hidden="1">
      <c r="A106" s="303" t="s">
        <v>212</v>
      </c>
      <c r="B106" s="476">
        <v>11</v>
      </c>
      <c r="C106" s="478" t="s">
        <v>168</v>
      </c>
      <c r="D106" s="577"/>
      <c r="E106" s="578"/>
      <c r="F106" s="528"/>
      <c r="G106" s="482">
        <f>+G107</f>
        <v>0</v>
      </c>
      <c r="H106" s="29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s="56" customFormat="1" ht="54" customHeight="1" hidden="1">
      <c r="A107" s="310" t="s">
        <v>461</v>
      </c>
      <c r="B107" s="464" t="s">
        <v>213</v>
      </c>
      <c r="C107" s="530" t="s">
        <v>168</v>
      </c>
      <c r="D107" s="579" t="s">
        <v>238</v>
      </c>
      <c r="E107" s="366" t="s">
        <v>219</v>
      </c>
      <c r="F107" s="531"/>
      <c r="G107" s="465">
        <f>+G108</f>
        <v>0</v>
      </c>
      <c r="H107" s="63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</row>
    <row r="108" spans="1:37" s="38" customFormat="1" ht="41.25" customHeight="1" hidden="1">
      <c r="A108" s="292" t="s">
        <v>464</v>
      </c>
      <c r="B108" s="466" t="s">
        <v>213</v>
      </c>
      <c r="C108" s="533" t="s">
        <v>168</v>
      </c>
      <c r="D108" s="534" t="s">
        <v>214</v>
      </c>
      <c r="E108" s="348" t="s">
        <v>219</v>
      </c>
      <c r="F108" s="535"/>
      <c r="G108" s="467">
        <f>+G109</f>
        <v>0</v>
      </c>
      <c r="H108" s="29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s="38" customFormat="1" ht="61.5" customHeight="1" hidden="1">
      <c r="A109" s="297" t="s">
        <v>436</v>
      </c>
      <c r="B109" s="428" t="s">
        <v>213</v>
      </c>
      <c r="C109" s="537" t="s">
        <v>168</v>
      </c>
      <c r="D109" s="538" t="s">
        <v>214</v>
      </c>
      <c r="E109" s="355" t="s">
        <v>241</v>
      </c>
      <c r="F109" s="441"/>
      <c r="G109" s="431">
        <f>+G110</f>
        <v>0</v>
      </c>
      <c r="H109" s="29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43.5" customHeight="1" hidden="1">
      <c r="A110" s="298" t="s">
        <v>175</v>
      </c>
      <c r="B110" s="433" t="s">
        <v>213</v>
      </c>
      <c r="C110" s="580" t="s">
        <v>168</v>
      </c>
      <c r="D110" s="540" t="s">
        <v>214</v>
      </c>
      <c r="E110" s="362" t="s">
        <v>241</v>
      </c>
      <c r="F110" s="443" t="s">
        <v>176</v>
      </c>
      <c r="G110" s="436">
        <v>0</v>
      </c>
      <c r="H110" s="29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18.75">
      <c r="A111" s="6"/>
      <c r="B111" s="7"/>
      <c r="C111" s="57"/>
      <c r="D111" s="58"/>
      <c r="E111" s="59"/>
      <c r="F111" s="7"/>
      <c r="G111" s="60"/>
      <c r="H111" s="29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18.75">
      <c r="A112" s="6"/>
      <c r="B112" s="7"/>
      <c r="C112" s="57"/>
      <c r="D112" s="58"/>
      <c r="E112" s="59"/>
      <c r="F112" s="7"/>
      <c r="G112" s="60"/>
      <c r="H112" s="29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18.75">
      <c r="A113" s="6"/>
      <c r="B113" s="7"/>
      <c r="C113" s="57"/>
      <c r="D113" s="58"/>
      <c r="E113" s="59"/>
      <c r="F113" s="7"/>
      <c r="G113" s="60"/>
      <c r="H113" s="29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8.75">
      <c r="A114" s="6"/>
      <c r="B114" s="7"/>
      <c r="C114" s="57"/>
      <c r="D114" s="58"/>
      <c r="E114" s="59"/>
      <c r="F114" s="7"/>
      <c r="G114" s="60"/>
      <c r="H114" s="29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18.75">
      <c r="A115" s="6"/>
      <c r="B115" s="7"/>
      <c r="C115" s="57"/>
      <c r="D115" s="58"/>
      <c r="E115" s="59"/>
      <c r="F115" s="7"/>
      <c r="G115" s="60"/>
      <c r="H115" s="29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18.75">
      <c r="A116" s="6"/>
      <c r="B116" s="7"/>
      <c r="C116" s="57"/>
      <c r="D116" s="58"/>
      <c r="E116" s="59"/>
      <c r="F116" s="7"/>
      <c r="G116" s="60"/>
      <c r="H116" s="2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18.75">
      <c r="A117" s="6"/>
      <c r="B117" s="7"/>
      <c r="C117" s="57"/>
      <c r="D117" s="58"/>
      <c r="E117" s="59"/>
      <c r="F117" s="7"/>
      <c r="G117" s="60"/>
      <c r="H117" s="29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18.75">
      <c r="A118" s="6"/>
      <c r="B118" s="7"/>
      <c r="C118" s="57"/>
      <c r="D118" s="58"/>
      <c r="E118" s="59"/>
      <c r="F118" s="7"/>
      <c r="G118" s="60"/>
      <c r="H118" s="29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18.75">
      <c r="A119" s="6"/>
      <c r="B119" s="7"/>
      <c r="C119" s="57"/>
      <c r="D119" s="58"/>
      <c r="E119" s="59"/>
      <c r="F119" s="7"/>
      <c r="G119" s="60"/>
      <c r="H119" s="29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18.75">
      <c r="A120" s="6"/>
      <c r="B120" s="7"/>
      <c r="C120" s="57"/>
      <c r="D120" s="58"/>
      <c r="E120" s="59"/>
      <c r="F120" s="7"/>
      <c r="G120" s="60"/>
      <c r="H120" s="2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18.75">
      <c r="A121" s="6"/>
      <c r="B121" s="7"/>
      <c r="C121" s="57"/>
      <c r="D121" s="58"/>
      <c r="E121" s="59"/>
      <c r="F121" s="7"/>
      <c r="G121" s="60"/>
      <c r="H121" s="2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18.75">
      <c r="A122" s="6"/>
      <c r="B122" s="7"/>
      <c r="C122" s="57"/>
      <c r="D122" s="58"/>
      <c r="E122" s="59"/>
      <c r="F122" s="7"/>
      <c r="G122" s="60"/>
      <c r="H122" s="2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s="38" customFormat="1" ht="18.75">
      <c r="A123" s="6"/>
      <c r="B123" s="7"/>
      <c r="C123" s="57"/>
      <c r="D123" s="58"/>
      <c r="E123" s="59"/>
      <c r="F123" s="7"/>
      <c r="G123" s="60"/>
      <c r="H123" s="29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s="38" customFormat="1" ht="18.75">
      <c r="A124" s="6"/>
      <c r="B124" s="7"/>
      <c r="C124" s="57"/>
      <c r="D124" s="58"/>
      <c r="E124" s="59"/>
      <c r="F124" s="7"/>
      <c r="G124" s="60"/>
      <c r="H124" s="29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s="38" customFormat="1" ht="18.75">
      <c r="A125" s="6"/>
      <c r="B125" s="7"/>
      <c r="C125" s="57"/>
      <c r="D125" s="58"/>
      <c r="E125" s="59"/>
      <c r="F125" s="7"/>
      <c r="G125" s="60"/>
      <c r="H125" s="29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8.75">
      <c r="A126" s="6"/>
      <c r="B126" s="7"/>
      <c r="C126" s="57"/>
      <c r="D126" s="58"/>
      <c r="E126" s="59"/>
      <c r="F126" s="7"/>
      <c r="G126" s="60"/>
      <c r="H126" s="2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8.75">
      <c r="A127" s="6"/>
      <c r="B127" s="7"/>
      <c r="C127" s="57"/>
      <c r="D127" s="58"/>
      <c r="E127" s="59"/>
      <c r="F127" s="7"/>
      <c r="G127" s="60"/>
      <c r="H127" s="29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18.75">
      <c r="A128" s="6"/>
      <c r="B128" s="7"/>
      <c r="C128" s="57"/>
      <c r="D128" s="58"/>
      <c r="E128" s="59"/>
      <c r="F128" s="7"/>
      <c r="G128" s="60"/>
      <c r="H128" s="29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18.75">
      <c r="A129" s="6"/>
      <c r="B129" s="7"/>
      <c r="C129" s="57"/>
      <c r="D129" s="58"/>
      <c r="E129" s="59"/>
      <c r="F129" s="7"/>
      <c r="G129" s="60"/>
      <c r="H129" s="29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18.75">
      <c r="A130" s="6"/>
      <c r="B130" s="7"/>
      <c r="C130" s="57"/>
      <c r="D130" s="58"/>
      <c r="E130" s="59"/>
      <c r="F130" s="7"/>
      <c r="G130" s="60"/>
      <c r="H130" s="2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8.75">
      <c r="A131" s="6"/>
      <c r="B131" s="7"/>
      <c r="C131" s="57"/>
      <c r="D131" s="58"/>
      <c r="E131" s="59"/>
      <c r="F131" s="7"/>
      <c r="G131" s="60"/>
      <c r="H131" s="2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18.75">
      <c r="A132" s="6"/>
      <c r="B132" s="7"/>
      <c r="C132" s="57"/>
      <c r="D132" s="58"/>
      <c r="E132" s="59"/>
      <c r="F132" s="7"/>
      <c r="G132" s="60"/>
      <c r="H132" s="29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18.75">
      <c r="A133" s="6"/>
      <c r="B133" s="7"/>
      <c r="C133" s="57"/>
      <c r="D133" s="58"/>
      <c r="E133" s="59"/>
      <c r="F133" s="7"/>
      <c r="G133" s="60"/>
      <c r="H133" s="29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8.75">
      <c r="A134" s="6"/>
      <c r="B134" s="7"/>
      <c r="C134" s="57"/>
      <c r="D134" s="58"/>
      <c r="E134" s="59"/>
      <c r="F134" s="7"/>
      <c r="G134" s="60"/>
      <c r="H134" s="29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8.75">
      <c r="A135" s="6"/>
      <c r="B135" s="7"/>
      <c r="C135" s="57"/>
      <c r="D135" s="58"/>
      <c r="E135" s="59"/>
      <c r="F135" s="7"/>
      <c r="G135" s="60"/>
      <c r="H135" s="29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8.75">
      <c r="A136" s="6"/>
      <c r="B136" s="7"/>
      <c r="C136" s="57"/>
      <c r="D136" s="58"/>
      <c r="E136" s="59"/>
      <c r="F136" s="7"/>
      <c r="G136" s="60"/>
      <c r="H136" s="29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18.75">
      <c r="A137" s="6"/>
      <c r="B137" s="7"/>
      <c r="C137" s="57"/>
      <c r="D137" s="58"/>
      <c r="E137" s="59"/>
      <c r="F137" s="7"/>
      <c r="G137" s="60"/>
      <c r="H137" s="29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18.75">
      <c r="A138" s="6"/>
      <c r="B138" s="7"/>
      <c r="C138" s="57"/>
      <c r="D138" s="58"/>
      <c r="E138" s="59"/>
      <c r="F138" s="7"/>
      <c r="G138" s="60"/>
      <c r="H138" s="29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18.75">
      <c r="A139" s="6"/>
      <c r="B139" s="7"/>
      <c r="C139" s="57"/>
      <c r="D139" s="58"/>
      <c r="E139" s="59"/>
      <c r="F139" s="7"/>
      <c r="G139" s="60"/>
      <c r="H139" s="29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18.75">
      <c r="A140" s="6"/>
      <c r="B140" s="7"/>
      <c r="C140" s="57"/>
      <c r="D140" s="58"/>
      <c r="E140" s="59"/>
      <c r="F140" s="7"/>
      <c r="G140" s="60"/>
      <c r="H140" s="2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8.75">
      <c r="A141" s="6"/>
      <c r="B141" s="7"/>
      <c r="C141" s="57"/>
      <c r="D141" s="58"/>
      <c r="E141" s="59"/>
      <c r="F141" s="7"/>
      <c r="G141" s="60"/>
      <c r="H141" s="29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8.75">
      <c r="A142" s="6"/>
      <c r="B142" s="7"/>
      <c r="C142" s="57"/>
      <c r="D142" s="58"/>
      <c r="E142" s="59"/>
      <c r="F142" s="7"/>
      <c r="G142" s="60"/>
      <c r="H142" s="29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18.75">
      <c r="A143" s="6"/>
      <c r="B143" s="7"/>
      <c r="C143" s="57"/>
      <c r="D143" s="58"/>
      <c r="E143" s="59"/>
      <c r="F143" s="7"/>
      <c r="G143" s="60"/>
      <c r="H143" s="29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8.75">
      <c r="A144" s="6"/>
      <c r="B144" s="7"/>
      <c r="C144" s="57"/>
      <c r="D144" s="58"/>
      <c r="E144" s="59"/>
      <c r="F144" s="7"/>
      <c r="G144" s="60"/>
      <c r="H144" s="29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8.75">
      <c r="A145" s="6"/>
      <c r="B145" s="7"/>
      <c r="C145" s="57"/>
      <c r="D145" s="58"/>
      <c r="E145" s="59"/>
      <c r="F145" s="7"/>
      <c r="G145" s="60"/>
      <c r="H145" s="29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18.75">
      <c r="A146" s="6"/>
      <c r="B146" s="7"/>
      <c r="C146" s="57"/>
      <c r="D146" s="58"/>
      <c r="E146" s="59"/>
      <c r="F146" s="7"/>
      <c r="G146" s="60"/>
      <c r="H146" s="2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  <row r="147" spans="1:37" s="38" customFormat="1" ht="18.75">
      <c r="A147" s="6"/>
      <c r="B147" s="7"/>
      <c r="C147" s="57"/>
      <c r="D147" s="58"/>
      <c r="E147" s="59"/>
      <c r="F147" s="7"/>
      <c r="G147" s="60"/>
      <c r="H147" s="29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</row>
  </sheetData>
  <sheetProtection/>
  <mergeCells count="8">
    <mergeCell ref="A8:G8"/>
    <mergeCell ref="A1:G1"/>
    <mergeCell ref="A2:G2"/>
    <mergeCell ref="A3:G3"/>
    <mergeCell ref="A4:G4"/>
    <mergeCell ref="A6:F6"/>
    <mergeCell ref="A7:F7"/>
    <mergeCell ref="A5:G5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4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5"/>
  <cols>
    <col min="1" max="1" width="60.421875" style="6" customWidth="1"/>
    <col min="2" max="2" width="6.57421875" style="10" customWidth="1"/>
    <col min="3" max="3" width="6.8515625" style="11" customWidth="1"/>
    <col min="4" max="4" width="7.140625" style="4" customWidth="1"/>
    <col min="5" max="5" width="6.8515625" style="5" customWidth="1"/>
    <col min="6" max="6" width="6.57421875" style="10" customWidth="1"/>
    <col min="7" max="7" width="11.00390625" style="12" customWidth="1"/>
    <col min="8" max="8" width="11.00390625" style="61" customWidth="1"/>
    <col min="9" max="9" width="17.421875" style="1" customWidth="1"/>
    <col min="10" max="37" width="9.140625" style="1" customWidth="1"/>
  </cols>
  <sheetData>
    <row r="1" spans="1:7" s="64" customFormat="1" ht="15.75" customHeight="1">
      <c r="A1" s="711" t="s">
        <v>272</v>
      </c>
      <c r="B1" s="711"/>
      <c r="C1" s="711"/>
      <c r="D1" s="711"/>
      <c r="E1" s="711"/>
      <c r="F1" s="711"/>
      <c r="G1" s="711"/>
    </row>
    <row r="2" spans="1:7" s="64" customFormat="1" ht="15.75" customHeight="1">
      <c r="A2" s="711" t="s">
        <v>501</v>
      </c>
      <c r="B2" s="711"/>
      <c r="C2" s="711"/>
      <c r="D2" s="711"/>
      <c r="E2" s="711"/>
      <c r="F2" s="711"/>
      <c r="G2" s="711"/>
    </row>
    <row r="3" spans="1:7" s="64" customFormat="1" ht="15.75" customHeight="1">
      <c r="A3" s="711" t="s">
        <v>510</v>
      </c>
      <c r="B3" s="711"/>
      <c r="C3" s="711"/>
      <c r="D3" s="711"/>
      <c r="E3" s="711"/>
      <c r="F3" s="711"/>
      <c r="G3" s="711"/>
    </row>
    <row r="4" spans="1:7" s="65" customFormat="1" ht="16.5" customHeight="1">
      <c r="A4" s="707" t="s">
        <v>502</v>
      </c>
      <c r="B4" s="707"/>
      <c r="C4" s="707"/>
      <c r="D4" s="707"/>
      <c r="E4" s="707"/>
      <c r="F4" s="707"/>
      <c r="G4" s="707"/>
    </row>
    <row r="5" spans="1:7" s="65" customFormat="1" ht="16.5" customHeight="1">
      <c r="A5" s="707" t="s">
        <v>441</v>
      </c>
      <c r="B5" s="707"/>
      <c r="C5" s="707"/>
      <c r="D5" s="707"/>
      <c r="E5" s="707"/>
      <c r="F5" s="707"/>
      <c r="G5" s="707"/>
    </row>
    <row r="6" spans="1:6" s="65" customFormat="1" ht="16.5" customHeight="1">
      <c r="A6" s="731"/>
      <c r="B6" s="731"/>
      <c r="C6" s="731"/>
      <c r="D6" s="731"/>
      <c r="E6" s="731"/>
      <c r="F6" s="731"/>
    </row>
    <row r="7" spans="1:6" s="65" customFormat="1" ht="16.5" customHeight="1">
      <c r="A7" s="731"/>
      <c r="B7" s="731"/>
      <c r="C7" s="731"/>
      <c r="D7" s="731"/>
      <c r="E7" s="731"/>
      <c r="F7" s="731"/>
    </row>
    <row r="8" spans="1:7" s="65" customFormat="1" ht="126" customHeight="1">
      <c r="A8" s="730" t="s">
        <v>465</v>
      </c>
      <c r="B8" s="730"/>
      <c r="C8" s="730"/>
      <c r="D8" s="730"/>
      <c r="E8" s="730"/>
      <c r="F8" s="730"/>
      <c r="G8" s="730"/>
    </row>
    <row r="9" spans="1:7" s="2" customFormat="1" ht="18">
      <c r="A9" s="69"/>
      <c r="B9" s="70"/>
      <c r="C9" s="70"/>
      <c r="D9" s="70"/>
      <c r="E9" s="70"/>
      <c r="F9" s="71"/>
      <c r="G9" s="71" t="s">
        <v>215</v>
      </c>
    </row>
    <row r="10" spans="1:37" s="20" customFormat="1" ht="54" customHeight="1">
      <c r="A10" s="8" t="s">
        <v>217</v>
      </c>
      <c r="B10" s="9" t="s">
        <v>161</v>
      </c>
      <c r="C10" s="14" t="s">
        <v>162</v>
      </c>
      <c r="D10" s="15" t="s">
        <v>216</v>
      </c>
      <c r="E10" s="16"/>
      <c r="F10" s="17" t="s">
        <v>163</v>
      </c>
      <c r="G10" s="18" t="s">
        <v>276</v>
      </c>
      <c r="H10" s="18" t="s">
        <v>275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.75">
      <c r="A11" s="277" t="s">
        <v>170</v>
      </c>
      <c r="B11" s="31"/>
      <c r="C11" s="32"/>
      <c r="D11" s="33"/>
      <c r="E11" s="34"/>
      <c r="F11" s="35"/>
      <c r="G11" s="36">
        <f>SUM(G12,G46,G53,G64,G74,G82,G88,G98,G104,G110)</f>
        <v>824.4</v>
      </c>
      <c r="H11" s="36">
        <f>SUM(H12,H46,H53,H64,H74,H82,H88,H98,H104,H110)</f>
        <v>557.5</v>
      </c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280" t="s">
        <v>171</v>
      </c>
      <c r="B12" s="324" t="s">
        <v>167</v>
      </c>
      <c r="C12" s="325"/>
      <c r="D12" s="326"/>
      <c r="E12" s="327"/>
      <c r="F12" s="328"/>
      <c r="G12" s="329">
        <f>G13+G18+G28+G33</f>
        <v>509</v>
      </c>
      <c r="H12" s="329">
        <f>H13+H18+H28+H33</f>
        <v>318.2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47.25">
      <c r="A13" s="281" t="s">
        <v>172</v>
      </c>
      <c r="B13" s="331" t="s">
        <v>167</v>
      </c>
      <c r="C13" s="332" t="s">
        <v>168</v>
      </c>
      <c r="D13" s="333"/>
      <c r="E13" s="334"/>
      <c r="F13" s="335"/>
      <c r="G13" s="336">
        <f aca="true" t="shared" si="0" ref="G13:H16">+G14</f>
        <v>120</v>
      </c>
      <c r="H13" s="336">
        <f t="shared" si="0"/>
        <v>90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282" t="s">
        <v>250</v>
      </c>
      <c r="B14" s="338" t="s">
        <v>167</v>
      </c>
      <c r="C14" s="339" t="s">
        <v>168</v>
      </c>
      <c r="D14" s="340" t="s">
        <v>249</v>
      </c>
      <c r="E14" s="341" t="s">
        <v>219</v>
      </c>
      <c r="F14" s="342"/>
      <c r="G14" s="343">
        <f t="shared" si="0"/>
        <v>120</v>
      </c>
      <c r="H14" s="343">
        <f t="shared" si="0"/>
        <v>90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9.5">
      <c r="A15" s="283" t="s">
        <v>252</v>
      </c>
      <c r="B15" s="345" t="s">
        <v>167</v>
      </c>
      <c r="C15" s="346" t="s">
        <v>168</v>
      </c>
      <c r="D15" s="347" t="s">
        <v>251</v>
      </c>
      <c r="E15" s="348" t="s">
        <v>219</v>
      </c>
      <c r="F15" s="349"/>
      <c r="G15" s="350">
        <f t="shared" si="0"/>
        <v>120</v>
      </c>
      <c r="H15" s="350">
        <f t="shared" si="0"/>
        <v>90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284" t="s">
        <v>226</v>
      </c>
      <c r="B16" s="352" t="s">
        <v>167</v>
      </c>
      <c r="C16" s="353" t="s">
        <v>168</v>
      </c>
      <c r="D16" s="354" t="s">
        <v>251</v>
      </c>
      <c r="E16" s="355" t="s">
        <v>225</v>
      </c>
      <c r="F16" s="356"/>
      <c r="G16" s="357">
        <f t="shared" si="0"/>
        <v>120</v>
      </c>
      <c r="H16" s="357">
        <f t="shared" si="0"/>
        <v>90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80.25" customHeight="1">
      <c r="A17" s="135" t="s">
        <v>174</v>
      </c>
      <c r="B17" s="359" t="s">
        <v>167</v>
      </c>
      <c r="C17" s="360" t="s">
        <v>168</v>
      </c>
      <c r="D17" s="361" t="s">
        <v>251</v>
      </c>
      <c r="E17" s="362" t="s">
        <v>225</v>
      </c>
      <c r="F17" s="363" t="s">
        <v>169</v>
      </c>
      <c r="G17" s="364">
        <v>120</v>
      </c>
      <c r="H17" s="364">
        <v>90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3">
      <c r="A18" s="281" t="s">
        <v>181</v>
      </c>
      <c r="B18" s="331" t="s">
        <v>167</v>
      </c>
      <c r="C18" s="331" t="s">
        <v>173</v>
      </c>
      <c r="D18" s="332"/>
      <c r="E18" s="335"/>
      <c r="F18" s="331"/>
      <c r="G18" s="336">
        <f>SUM(G19,G23)</f>
        <v>145.9</v>
      </c>
      <c r="H18" s="336">
        <f>SUM(H19,H23)</f>
        <v>82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78.75" hidden="1">
      <c r="A19" s="282" t="s">
        <v>452</v>
      </c>
      <c r="B19" s="338" t="s">
        <v>167</v>
      </c>
      <c r="C19" s="339" t="s">
        <v>173</v>
      </c>
      <c r="D19" s="365" t="s">
        <v>185</v>
      </c>
      <c r="E19" s="366" t="s">
        <v>219</v>
      </c>
      <c r="F19" s="342"/>
      <c r="G19" s="343">
        <f>+G20</f>
        <v>0</v>
      </c>
      <c r="H19" s="343">
        <f>+H20</f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94.5" hidden="1">
      <c r="A20" s="285" t="s">
        <v>466</v>
      </c>
      <c r="B20" s="345" t="s">
        <v>167</v>
      </c>
      <c r="C20" s="346" t="s">
        <v>173</v>
      </c>
      <c r="D20" s="347" t="s">
        <v>242</v>
      </c>
      <c r="E20" s="348" t="s">
        <v>219</v>
      </c>
      <c r="F20" s="349"/>
      <c r="G20" s="350">
        <f>SUM(G21)</f>
        <v>0</v>
      </c>
      <c r="H20" s="350">
        <f>SUM(H21)</f>
        <v>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31.5" hidden="1">
      <c r="A21" s="284" t="s">
        <v>244</v>
      </c>
      <c r="B21" s="352" t="s">
        <v>167</v>
      </c>
      <c r="C21" s="353" t="s">
        <v>173</v>
      </c>
      <c r="D21" s="354" t="s">
        <v>242</v>
      </c>
      <c r="E21" s="355" t="s">
        <v>243</v>
      </c>
      <c r="F21" s="356"/>
      <c r="G21" s="357">
        <f>SUM(G22)</f>
        <v>0</v>
      </c>
      <c r="H21" s="357">
        <f>SUM(H22)</f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66" customFormat="1" ht="31.5" hidden="1">
      <c r="A22" s="286" t="s">
        <v>175</v>
      </c>
      <c r="B22" s="369" t="s">
        <v>167</v>
      </c>
      <c r="C22" s="370" t="s">
        <v>173</v>
      </c>
      <c r="D22" s="371" t="s">
        <v>242</v>
      </c>
      <c r="E22" s="372" t="s">
        <v>243</v>
      </c>
      <c r="F22" s="373" t="s">
        <v>176</v>
      </c>
      <c r="G22" s="374">
        <v>0</v>
      </c>
      <c r="H22" s="374">
        <v>0</v>
      </c>
    </row>
    <row r="23" spans="1:37" s="42" customFormat="1" ht="31.5">
      <c r="A23" s="282" t="s">
        <v>254</v>
      </c>
      <c r="B23" s="338" t="s">
        <v>167</v>
      </c>
      <c r="C23" s="339" t="s">
        <v>173</v>
      </c>
      <c r="D23" s="365" t="s">
        <v>253</v>
      </c>
      <c r="E23" s="366" t="s">
        <v>219</v>
      </c>
      <c r="F23" s="342"/>
      <c r="G23" s="343">
        <f>+G24</f>
        <v>145.9</v>
      </c>
      <c r="H23" s="343">
        <f>+H24</f>
        <v>82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283" t="s">
        <v>256</v>
      </c>
      <c r="B24" s="345" t="s">
        <v>167</v>
      </c>
      <c r="C24" s="346" t="s">
        <v>173</v>
      </c>
      <c r="D24" s="347" t="s">
        <v>255</v>
      </c>
      <c r="E24" s="348" t="s">
        <v>219</v>
      </c>
      <c r="F24" s="349"/>
      <c r="G24" s="350">
        <f>+G25</f>
        <v>145.9</v>
      </c>
      <c r="H24" s="350">
        <f>+H25</f>
        <v>82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284" t="s">
        <v>226</v>
      </c>
      <c r="B25" s="352" t="s">
        <v>167</v>
      </c>
      <c r="C25" s="353" t="s">
        <v>173</v>
      </c>
      <c r="D25" s="354" t="s">
        <v>255</v>
      </c>
      <c r="E25" s="355" t="s">
        <v>225</v>
      </c>
      <c r="F25" s="356"/>
      <c r="G25" s="357">
        <f>SUM(G26:G27)</f>
        <v>145.9</v>
      </c>
      <c r="H25" s="357">
        <f>SUM(H26:H27)</f>
        <v>82</v>
      </c>
    </row>
    <row r="26" spans="1:8" s="41" customFormat="1" ht="82.5" customHeight="1">
      <c r="A26" s="135" t="s">
        <v>174</v>
      </c>
      <c r="B26" s="359" t="s">
        <v>167</v>
      </c>
      <c r="C26" s="360" t="s">
        <v>173</v>
      </c>
      <c r="D26" s="361" t="s">
        <v>255</v>
      </c>
      <c r="E26" s="362" t="s">
        <v>225</v>
      </c>
      <c r="F26" s="363" t="s">
        <v>169</v>
      </c>
      <c r="G26" s="364">
        <v>144.9</v>
      </c>
      <c r="H26" s="364">
        <v>81</v>
      </c>
    </row>
    <row r="27" spans="1:8" s="41" customFormat="1" ht="19.5">
      <c r="A27" s="135" t="s">
        <v>177</v>
      </c>
      <c r="B27" s="359" t="s">
        <v>167</v>
      </c>
      <c r="C27" s="360" t="s">
        <v>173</v>
      </c>
      <c r="D27" s="361" t="s">
        <v>255</v>
      </c>
      <c r="E27" s="362" t="s">
        <v>225</v>
      </c>
      <c r="F27" s="363" t="s">
        <v>178</v>
      </c>
      <c r="G27" s="364">
        <v>1</v>
      </c>
      <c r="H27" s="364">
        <v>1</v>
      </c>
    </row>
    <row r="28" spans="1:8" s="37" customFormat="1" ht="18.75" hidden="1">
      <c r="A28" s="281" t="s">
        <v>179</v>
      </c>
      <c r="B28" s="335" t="s">
        <v>167</v>
      </c>
      <c r="C28" s="331" t="s">
        <v>180</v>
      </c>
      <c r="D28" s="333"/>
      <c r="E28" s="334"/>
      <c r="F28" s="376"/>
      <c r="G28" s="336">
        <f>G29</f>
        <v>0</v>
      </c>
      <c r="H28" s="336">
        <f>H29</f>
        <v>0</v>
      </c>
    </row>
    <row r="29" spans="1:8" s="37" customFormat="1" ht="31.5" hidden="1">
      <c r="A29" s="591" t="s">
        <v>263</v>
      </c>
      <c r="B29" s="378" t="s">
        <v>167</v>
      </c>
      <c r="C29" s="379" t="s">
        <v>180</v>
      </c>
      <c r="D29" s="380" t="s">
        <v>262</v>
      </c>
      <c r="E29" s="381" t="s">
        <v>219</v>
      </c>
      <c r="F29" s="382"/>
      <c r="G29" s="383">
        <f>G30</f>
        <v>0</v>
      </c>
      <c r="H29" s="383">
        <f>H30</f>
        <v>0</v>
      </c>
    </row>
    <row r="30" spans="1:37" s="42" customFormat="1" ht="19.5" hidden="1">
      <c r="A30" s="283" t="s">
        <v>269</v>
      </c>
      <c r="B30" s="345" t="s">
        <v>167</v>
      </c>
      <c r="C30" s="346" t="s">
        <v>180</v>
      </c>
      <c r="D30" s="384" t="s">
        <v>268</v>
      </c>
      <c r="E30" s="385" t="s">
        <v>219</v>
      </c>
      <c r="F30" s="349"/>
      <c r="G30" s="350">
        <f>+G31</f>
        <v>0</v>
      </c>
      <c r="H30" s="350">
        <f>+H31</f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9.5" hidden="1">
      <c r="A31" s="284" t="s">
        <v>271</v>
      </c>
      <c r="B31" s="352" t="s">
        <v>167</v>
      </c>
      <c r="C31" s="353" t="s">
        <v>180</v>
      </c>
      <c r="D31" s="386" t="s">
        <v>268</v>
      </c>
      <c r="E31" s="387" t="s">
        <v>270</v>
      </c>
      <c r="F31" s="356"/>
      <c r="G31" s="357">
        <f>+G32</f>
        <v>0</v>
      </c>
      <c r="H31" s="357">
        <f>+H32</f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1.5" hidden="1">
      <c r="A32" s="290" t="s">
        <v>175</v>
      </c>
      <c r="B32" s="359" t="s">
        <v>167</v>
      </c>
      <c r="C32" s="359" t="s">
        <v>180</v>
      </c>
      <c r="D32" s="389" t="s">
        <v>268</v>
      </c>
      <c r="E32" s="390" t="s">
        <v>270</v>
      </c>
      <c r="F32" s="359" t="s">
        <v>176</v>
      </c>
      <c r="G32" s="391"/>
      <c r="H32" s="391"/>
    </row>
    <row r="33" spans="1:8" s="27" customFormat="1" ht="18.75">
      <c r="A33" s="281" t="s">
        <v>182</v>
      </c>
      <c r="B33" s="331" t="s">
        <v>167</v>
      </c>
      <c r="C33" s="332" t="s">
        <v>183</v>
      </c>
      <c r="D33" s="392"/>
      <c r="E33" s="393"/>
      <c r="F33" s="335"/>
      <c r="G33" s="336">
        <f>SUM(G34,G38)</f>
        <v>243.10000000000002</v>
      </c>
      <c r="H33" s="336">
        <f>SUM(H34,H38)</f>
        <v>146.2</v>
      </c>
    </row>
    <row r="34" spans="1:8" s="43" customFormat="1" ht="31.5">
      <c r="A34" s="291" t="s">
        <v>258</v>
      </c>
      <c r="B34" s="378" t="s">
        <v>167</v>
      </c>
      <c r="C34" s="395">
        <v>13</v>
      </c>
      <c r="D34" s="396" t="s">
        <v>257</v>
      </c>
      <c r="E34" s="397" t="s">
        <v>219</v>
      </c>
      <c r="F34" s="398"/>
      <c r="G34" s="399">
        <f>+G35</f>
        <v>25.3</v>
      </c>
      <c r="H34" s="399">
        <f>+H35</f>
        <v>24.2</v>
      </c>
    </row>
    <row r="35" spans="1:8" s="27" customFormat="1" ht="31.5">
      <c r="A35" s="292" t="s">
        <v>449</v>
      </c>
      <c r="B35" s="621" t="s">
        <v>167</v>
      </c>
      <c r="C35" s="402">
        <v>13</v>
      </c>
      <c r="D35" s="403" t="s">
        <v>259</v>
      </c>
      <c r="E35" s="404" t="s">
        <v>219</v>
      </c>
      <c r="F35" s="401"/>
      <c r="G35" s="405">
        <f>G36</f>
        <v>25.3</v>
      </c>
      <c r="H35" s="405">
        <f>H36</f>
        <v>24.2</v>
      </c>
    </row>
    <row r="36" spans="1:8" s="27" customFormat="1" ht="31.5">
      <c r="A36" s="297" t="s">
        <v>261</v>
      </c>
      <c r="B36" s="569" t="s">
        <v>167</v>
      </c>
      <c r="C36" s="408">
        <v>13</v>
      </c>
      <c r="D36" s="409" t="s">
        <v>259</v>
      </c>
      <c r="E36" s="410" t="s">
        <v>260</v>
      </c>
      <c r="F36" s="411"/>
      <c r="G36" s="412">
        <f>G37</f>
        <v>25.3</v>
      </c>
      <c r="H36" s="412">
        <f>H37</f>
        <v>24.2</v>
      </c>
    </row>
    <row r="37" spans="1:8" s="27" customFormat="1" ht="31.5">
      <c r="A37" s="622" t="s">
        <v>175</v>
      </c>
      <c r="B37" s="417" t="s">
        <v>167</v>
      </c>
      <c r="C37" s="414">
        <v>13</v>
      </c>
      <c r="D37" s="415" t="s">
        <v>259</v>
      </c>
      <c r="E37" s="416" t="s">
        <v>260</v>
      </c>
      <c r="F37" s="417" t="s">
        <v>176</v>
      </c>
      <c r="G37" s="418">
        <v>25.3</v>
      </c>
      <c r="H37" s="418">
        <v>24.2</v>
      </c>
    </row>
    <row r="38" spans="1:8" s="27" customFormat="1" ht="31.5">
      <c r="A38" s="295" t="s">
        <v>263</v>
      </c>
      <c r="B38" s="420" t="s">
        <v>167</v>
      </c>
      <c r="C38" s="420" t="s">
        <v>183</v>
      </c>
      <c r="D38" s="421" t="s">
        <v>262</v>
      </c>
      <c r="E38" s="422" t="s">
        <v>219</v>
      </c>
      <c r="F38" s="419"/>
      <c r="G38" s="383">
        <f>+G39</f>
        <v>217.8</v>
      </c>
      <c r="H38" s="383">
        <f>+H39</f>
        <v>122</v>
      </c>
    </row>
    <row r="39" spans="1:8" s="27" customFormat="1" ht="16.5" customHeight="1">
      <c r="A39" s="296" t="s">
        <v>265</v>
      </c>
      <c r="B39" s="424" t="s">
        <v>167</v>
      </c>
      <c r="C39" s="424" t="s">
        <v>183</v>
      </c>
      <c r="D39" s="425" t="s">
        <v>264</v>
      </c>
      <c r="E39" s="404" t="s">
        <v>219</v>
      </c>
      <c r="F39" s="426"/>
      <c r="G39" s="405">
        <f>+G40+G44</f>
        <v>217.8</v>
      </c>
      <c r="H39" s="405">
        <f>+H40+H44</f>
        <v>122</v>
      </c>
    </row>
    <row r="40" spans="1:254" s="45" customFormat="1" ht="31.5">
      <c r="A40" s="297" t="s">
        <v>222</v>
      </c>
      <c r="B40" s="428" t="s">
        <v>167</v>
      </c>
      <c r="C40" s="428">
        <v>13</v>
      </c>
      <c r="D40" s="429" t="s">
        <v>264</v>
      </c>
      <c r="E40" s="430" t="s">
        <v>221</v>
      </c>
      <c r="F40" s="428"/>
      <c r="G40" s="431">
        <f>SUM(G41:G43)</f>
        <v>217.8</v>
      </c>
      <c r="H40" s="431">
        <f>SUM(H41:H43)</f>
        <v>122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45" customFormat="1" ht="81.75" customHeight="1">
      <c r="A41" s="138" t="s">
        <v>174</v>
      </c>
      <c r="B41" s="433" t="s">
        <v>167</v>
      </c>
      <c r="C41" s="433">
        <v>13</v>
      </c>
      <c r="D41" s="415" t="s">
        <v>264</v>
      </c>
      <c r="E41" s="416" t="s">
        <v>221</v>
      </c>
      <c r="F41" s="433" t="s">
        <v>169</v>
      </c>
      <c r="G41" s="434">
        <v>217.8</v>
      </c>
      <c r="H41" s="434">
        <v>122</v>
      </c>
      <c r="I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45" customFormat="1" ht="31.5" hidden="1">
      <c r="A42" s="298" t="s">
        <v>175</v>
      </c>
      <c r="B42" s="433" t="s">
        <v>167</v>
      </c>
      <c r="C42" s="433">
        <v>13</v>
      </c>
      <c r="D42" s="415" t="s">
        <v>264</v>
      </c>
      <c r="E42" s="416" t="s">
        <v>221</v>
      </c>
      <c r="F42" s="433" t="s">
        <v>176</v>
      </c>
      <c r="G42" s="436">
        <v>0</v>
      </c>
      <c r="H42" s="436">
        <v>0</v>
      </c>
      <c r="I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45" customFormat="1" ht="19.5" hidden="1">
      <c r="A43" s="138" t="s">
        <v>177</v>
      </c>
      <c r="B43" s="433" t="s">
        <v>167</v>
      </c>
      <c r="C43" s="433">
        <v>13</v>
      </c>
      <c r="D43" s="415" t="s">
        <v>264</v>
      </c>
      <c r="E43" s="416" t="s">
        <v>221</v>
      </c>
      <c r="F43" s="433" t="s">
        <v>178</v>
      </c>
      <c r="G43" s="434">
        <v>0</v>
      </c>
      <c r="H43" s="434">
        <v>0</v>
      </c>
      <c r="I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45" customFormat="1" ht="31.5" hidden="1">
      <c r="A44" s="297" t="s">
        <v>440</v>
      </c>
      <c r="B44" s="438" t="s">
        <v>167</v>
      </c>
      <c r="C44" s="438">
        <v>13</v>
      </c>
      <c r="D44" s="439" t="s">
        <v>264</v>
      </c>
      <c r="E44" s="440" t="s">
        <v>438</v>
      </c>
      <c r="F44" s="441"/>
      <c r="G44" s="442">
        <f>SUM(G45)</f>
        <v>0</v>
      </c>
      <c r="H44" s="442">
        <f>SUM(H45)</f>
        <v>0</v>
      </c>
      <c r="I44" s="4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45" customFormat="1" ht="31.5" hidden="1">
      <c r="A45" s="298" t="s">
        <v>175</v>
      </c>
      <c r="B45" s="433" t="s">
        <v>167</v>
      </c>
      <c r="C45" s="433">
        <v>13</v>
      </c>
      <c r="D45" s="415" t="s">
        <v>264</v>
      </c>
      <c r="E45" s="416" t="s">
        <v>438</v>
      </c>
      <c r="F45" s="443" t="s">
        <v>176</v>
      </c>
      <c r="G45" s="434">
        <v>0</v>
      </c>
      <c r="H45" s="434">
        <v>0</v>
      </c>
      <c r="I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8" s="27" customFormat="1" ht="18.75">
      <c r="A46" s="299" t="s">
        <v>186</v>
      </c>
      <c r="B46" s="445" t="s">
        <v>168</v>
      </c>
      <c r="C46" s="446"/>
      <c r="D46" s="447"/>
      <c r="E46" s="448"/>
      <c r="F46" s="449"/>
      <c r="G46" s="329">
        <f>+G47</f>
        <v>70.1</v>
      </c>
      <c r="H46" s="329">
        <f>+H47</f>
        <v>67</v>
      </c>
    </row>
    <row r="47" spans="1:8" s="27" customFormat="1" ht="19.5" customHeight="1">
      <c r="A47" s="300" t="s">
        <v>187</v>
      </c>
      <c r="B47" s="451" t="s">
        <v>168</v>
      </c>
      <c r="C47" s="451" t="s">
        <v>188</v>
      </c>
      <c r="D47" s="452"/>
      <c r="E47" s="453"/>
      <c r="F47" s="451"/>
      <c r="G47" s="336">
        <f aca="true" t="shared" si="1" ref="G47:H49">G48</f>
        <v>70.1</v>
      </c>
      <c r="H47" s="336">
        <f t="shared" si="1"/>
        <v>67</v>
      </c>
    </row>
    <row r="48" spans="1:8" s="43" customFormat="1" ht="31.5">
      <c r="A48" s="295" t="s">
        <v>263</v>
      </c>
      <c r="B48" s="420" t="s">
        <v>168</v>
      </c>
      <c r="C48" s="420" t="s">
        <v>188</v>
      </c>
      <c r="D48" s="421" t="s">
        <v>262</v>
      </c>
      <c r="E48" s="422" t="s">
        <v>219</v>
      </c>
      <c r="F48" s="419"/>
      <c r="G48" s="383">
        <f t="shared" si="1"/>
        <v>70.1</v>
      </c>
      <c r="H48" s="383">
        <f t="shared" si="1"/>
        <v>67</v>
      </c>
    </row>
    <row r="49" spans="1:8" s="27" customFormat="1" ht="18" customHeight="1">
      <c r="A49" s="296" t="s">
        <v>265</v>
      </c>
      <c r="B49" s="424" t="s">
        <v>168</v>
      </c>
      <c r="C49" s="424" t="s">
        <v>188</v>
      </c>
      <c r="D49" s="425" t="s">
        <v>264</v>
      </c>
      <c r="E49" s="404" t="s">
        <v>219</v>
      </c>
      <c r="F49" s="426"/>
      <c r="G49" s="405">
        <f t="shared" si="1"/>
        <v>70.1</v>
      </c>
      <c r="H49" s="405">
        <f t="shared" si="1"/>
        <v>67</v>
      </c>
    </row>
    <row r="50" spans="1:8" s="27" customFormat="1" ht="31.5">
      <c r="A50" s="301" t="s">
        <v>267</v>
      </c>
      <c r="B50" s="455" t="s">
        <v>168</v>
      </c>
      <c r="C50" s="455" t="s">
        <v>188</v>
      </c>
      <c r="D50" s="456" t="s">
        <v>264</v>
      </c>
      <c r="E50" s="410" t="s">
        <v>514</v>
      </c>
      <c r="F50" s="455"/>
      <c r="G50" s="412">
        <f>SUM(G51:G52)</f>
        <v>70.1</v>
      </c>
      <c r="H50" s="412">
        <f>SUM(H51:H52)</f>
        <v>67</v>
      </c>
    </row>
    <row r="51" spans="1:8" s="27" customFormat="1" ht="78.75" customHeight="1" hidden="1">
      <c r="A51" s="135" t="s">
        <v>174</v>
      </c>
      <c r="B51" s="359" t="s">
        <v>168</v>
      </c>
      <c r="C51" s="359" t="s">
        <v>188</v>
      </c>
      <c r="D51" s="457" t="s">
        <v>264</v>
      </c>
      <c r="E51" s="458" t="s">
        <v>266</v>
      </c>
      <c r="F51" s="359" t="s">
        <v>169</v>
      </c>
      <c r="G51" s="459">
        <v>0</v>
      </c>
      <c r="H51" s="459">
        <v>0</v>
      </c>
    </row>
    <row r="52" spans="1:8" s="27" customFormat="1" ht="31.5">
      <c r="A52" s="135" t="s">
        <v>175</v>
      </c>
      <c r="B52" s="359" t="s">
        <v>168</v>
      </c>
      <c r="C52" s="359" t="s">
        <v>188</v>
      </c>
      <c r="D52" s="457" t="s">
        <v>264</v>
      </c>
      <c r="E52" s="458" t="s">
        <v>514</v>
      </c>
      <c r="F52" s="359" t="s">
        <v>176</v>
      </c>
      <c r="G52" s="459">
        <v>70.1</v>
      </c>
      <c r="H52" s="459">
        <v>67</v>
      </c>
    </row>
    <row r="53" spans="1:8" s="48" customFormat="1" ht="33" customHeight="1" hidden="1">
      <c r="A53" s="280" t="s">
        <v>189</v>
      </c>
      <c r="B53" s="460" t="s">
        <v>188</v>
      </c>
      <c r="C53" s="460"/>
      <c r="D53" s="447"/>
      <c r="E53" s="448"/>
      <c r="F53" s="460"/>
      <c r="G53" s="461">
        <f>+G54+G59</f>
        <v>0</v>
      </c>
      <c r="H53" s="461">
        <f>+H54+H59</f>
        <v>0</v>
      </c>
    </row>
    <row r="54" spans="1:8" s="48" customFormat="1" ht="50.25" customHeight="1" hidden="1">
      <c r="A54" s="281" t="s">
        <v>190</v>
      </c>
      <c r="B54" s="462" t="s">
        <v>188</v>
      </c>
      <c r="C54" s="462" t="s">
        <v>191</v>
      </c>
      <c r="D54" s="452"/>
      <c r="E54" s="453"/>
      <c r="F54" s="331"/>
      <c r="G54" s="336">
        <f>G55</f>
        <v>0</v>
      </c>
      <c r="H54" s="336">
        <f>H55</f>
        <v>0</v>
      </c>
    </row>
    <row r="55" spans="1:8" s="49" customFormat="1" ht="94.5" hidden="1">
      <c r="A55" s="302" t="s">
        <v>467</v>
      </c>
      <c r="B55" s="464" t="s">
        <v>188</v>
      </c>
      <c r="C55" s="464" t="s">
        <v>191</v>
      </c>
      <c r="D55" s="421" t="s">
        <v>245</v>
      </c>
      <c r="E55" s="422" t="s">
        <v>219</v>
      </c>
      <c r="F55" s="464"/>
      <c r="G55" s="465">
        <f>+G56</f>
        <v>0</v>
      </c>
      <c r="H55" s="465">
        <f>+H56</f>
        <v>0</v>
      </c>
    </row>
    <row r="56" spans="1:8" s="48" customFormat="1" ht="126" hidden="1">
      <c r="A56" s="292" t="s">
        <v>456</v>
      </c>
      <c r="B56" s="466" t="s">
        <v>188</v>
      </c>
      <c r="C56" s="466" t="s">
        <v>191</v>
      </c>
      <c r="D56" s="425" t="s">
        <v>246</v>
      </c>
      <c r="E56" s="404" t="s">
        <v>219</v>
      </c>
      <c r="F56" s="466"/>
      <c r="G56" s="467">
        <f>+G57</f>
        <v>0</v>
      </c>
      <c r="H56" s="467">
        <f>+H57</f>
        <v>0</v>
      </c>
    </row>
    <row r="57" spans="1:8" s="27" customFormat="1" ht="66.75" customHeight="1" hidden="1">
      <c r="A57" s="297" t="s">
        <v>248</v>
      </c>
      <c r="B57" s="468" t="s">
        <v>188</v>
      </c>
      <c r="C57" s="468" t="s">
        <v>191</v>
      </c>
      <c r="D57" s="456" t="s">
        <v>246</v>
      </c>
      <c r="E57" s="410" t="s">
        <v>247</v>
      </c>
      <c r="F57" s="428"/>
      <c r="G57" s="412">
        <f>SUM(G58:G58)</f>
        <v>0</v>
      </c>
      <c r="H57" s="412">
        <f>SUM(H58:H58)</f>
        <v>0</v>
      </c>
    </row>
    <row r="58" spans="1:8" s="268" customFormat="1" ht="31.5" hidden="1">
      <c r="A58" s="135" t="s">
        <v>175</v>
      </c>
      <c r="B58" s="469" t="s">
        <v>188</v>
      </c>
      <c r="C58" s="469" t="s">
        <v>191</v>
      </c>
      <c r="D58" s="457" t="s">
        <v>246</v>
      </c>
      <c r="E58" s="458" t="s">
        <v>247</v>
      </c>
      <c r="F58" s="470" t="s">
        <v>176</v>
      </c>
      <c r="G58" s="374">
        <v>0</v>
      </c>
      <c r="H58" s="374">
        <v>0</v>
      </c>
    </row>
    <row r="59" spans="1:8" s="43" customFormat="1" ht="31.5" hidden="1">
      <c r="A59" s="300" t="s">
        <v>192</v>
      </c>
      <c r="B59" s="451" t="s">
        <v>188</v>
      </c>
      <c r="C59" s="451">
        <v>14</v>
      </c>
      <c r="D59" s="452"/>
      <c r="E59" s="453"/>
      <c r="F59" s="451"/>
      <c r="G59" s="336">
        <f aca="true" t="shared" si="2" ref="G59:H61">+G60</f>
        <v>0</v>
      </c>
      <c r="H59" s="336">
        <f t="shared" si="2"/>
        <v>0</v>
      </c>
    </row>
    <row r="60" spans="1:8" s="43" customFormat="1" ht="94.5" hidden="1">
      <c r="A60" s="302" t="s">
        <v>468</v>
      </c>
      <c r="B60" s="471" t="s">
        <v>188</v>
      </c>
      <c r="C60" s="471">
        <v>14</v>
      </c>
      <c r="D60" s="421" t="s">
        <v>245</v>
      </c>
      <c r="E60" s="422" t="s">
        <v>219</v>
      </c>
      <c r="F60" s="471"/>
      <c r="G60" s="383">
        <f t="shared" si="2"/>
        <v>0</v>
      </c>
      <c r="H60" s="383">
        <f t="shared" si="2"/>
        <v>0</v>
      </c>
    </row>
    <row r="61" spans="1:8" s="27" customFormat="1" ht="126" hidden="1">
      <c r="A61" s="292" t="s">
        <v>456</v>
      </c>
      <c r="B61" s="472" t="s">
        <v>188</v>
      </c>
      <c r="C61" s="472" t="s">
        <v>193</v>
      </c>
      <c r="D61" s="425" t="s">
        <v>246</v>
      </c>
      <c r="E61" s="404" t="s">
        <v>219</v>
      </c>
      <c r="F61" s="472"/>
      <c r="G61" s="405">
        <f t="shared" si="2"/>
        <v>0</v>
      </c>
      <c r="H61" s="405">
        <f t="shared" si="2"/>
        <v>0</v>
      </c>
    </row>
    <row r="62" spans="1:8" s="27" customFormat="1" ht="64.5" customHeight="1" hidden="1">
      <c r="A62" s="297" t="s">
        <v>248</v>
      </c>
      <c r="B62" s="455" t="s">
        <v>188</v>
      </c>
      <c r="C62" s="455">
        <v>14</v>
      </c>
      <c r="D62" s="456" t="s">
        <v>246</v>
      </c>
      <c r="E62" s="410" t="s">
        <v>247</v>
      </c>
      <c r="F62" s="428"/>
      <c r="G62" s="412">
        <f>G63</f>
        <v>0</v>
      </c>
      <c r="H62" s="412">
        <f>H63</f>
        <v>0</v>
      </c>
    </row>
    <row r="63" spans="1:8" s="27" customFormat="1" ht="31.5" hidden="1">
      <c r="A63" s="135" t="s">
        <v>175</v>
      </c>
      <c r="B63" s="473" t="s">
        <v>188</v>
      </c>
      <c r="C63" s="473">
        <v>14</v>
      </c>
      <c r="D63" s="457" t="s">
        <v>246</v>
      </c>
      <c r="E63" s="458" t="s">
        <v>247</v>
      </c>
      <c r="F63" s="359" t="s">
        <v>176</v>
      </c>
      <c r="G63" s="459">
        <v>0</v>
      </c>
      <c r="H63" s="459">
        <v>0</v>
      </c>
    </row>
    <row r="64" spans="1:8" s="27" customFormat="1" ht="18.75">
      <c r="A64" s="280" t="s">
        <v>194</v>
      </c>
      <c r="B64" s="324" t="s">
        <v>173</v>
      </c>
      <c r="C64" s="474"/>
      <c r="D64" s="474"/>
      <c r="E64" s="475"/>
      <c r="F64" s="328"/>
      <c r="G64" s="329">
        <f>+G65</f>
        <v>18.6</v>
      </c>
      <c r="H64" s="329">
        <f>+H65</f>
        <v>15</v>
      </c>
    </row>
    <row r="65" spans="1:8" s="27" customFormat="1" ht="18.75">
      <c r="A65" s="303" t="s">
        <v>195</v>
      </c>
      <c r="B65" s="477" t="s">
        <v>173</v>
      </c>
      <c r="C65" s="478">
        <v>12</v>
      </c>
      <c r="D65" s="479"/>
      <c r="E65" s="480"/>
      <c r="F65" s="481"/>
      <c r="G65" s="482">
        <f>SUM(G70,G66)</f>
        <v>18.6</v>
      </c>
      <c r="H65" s="482">
        <f>SUM(H70,H66)</f>
        <v>15</v>
      </c>
    </row>
    <row r="66" spans="1:37" s="42" customFormat="1" ht="78.75" hidden="1">
      <c r="A66" s="282" t="s">
        <v>469</v>
      </c>
      <c r="B66" s="338" t="s">
        <v>173</v>
      </c>
      <c r="C66" s="339" t="s">
        <v>196</v>
      </c>
      <c r="D66" s="340" t="s">
        <v>428</v>
      </c>
      <c r="E66" s="341" t="s">
        <v>219</v>
      </c>
      <c r="F66" s="342"/>
      <c r="G66" s="343">
        <f>SUM(G67)</f>
        <v>0</v>
      </c>
      <c r="H66" s="343">
        <f>SUM(H67)</f>
        <v>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247" s="41" customFormat="1" ht="110.25" hidden="1">
      <c r="A67" s="304" t="s">
        <v>470</v>
      </c>
      <c r="B67" s="345" t="s">
        <v>173</v>
      </c>
      <c r="C67" s="346" t="s">
        <v>196</v>
      </c>
      <c r="D67" s="484" t="s">
        <v>429</v>
      </c>
      <c r="E67" s="485" t="s">
        <v>219</v>
      </c>
      <c r="F67" s="486"/>
      <c r="G67" s="487">
        <f>SUM(G68)</f>
        <v>0</v>
      </c>
      <c r="H67" s="487">
        <f>SUM(H68)</f>
        <v>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</row>
    <row r="68" spans="1:247" s="51" customFormat="1" ht="47.25" hidden="1">
      <c r="A68" s="305" t="s">
        <v>431</v>
      </c>
      <c r="B68" s="352" t="s">
        <v>173</v>
      </c>
      <c r="C68" s="353" t="s">
        <v>196</v>
      </c>
      <c r="D68" s="489" t="s">
        <v>429</v>
      </c>
      <c r="E68" s="490" t="s">
        <v>430</v>
      </c>
      <c r="F68" s="491"/>
      <c r="G68" s="357">
        <f>+G69</f>
        <v>0</v>
      </c>
      <c r="H68" s="357">
        <f>+H69</f>
        <v>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</row>
    <row r="69" spans="1:248" s="39" customFormat="1" ht="31.5" hidden="1">
      <c r="A69" s="135" t="s">
        <v>175</v>
      </c>
      <c r="B69" s="492" t="s">
        <v>173</v>
      </c>
      <c r="C69" s="493" t="s">
        <v>196</v>
      </c>
      <c r="D69" s="494" t="s">
        <v>429</v>
      </c>
      <c r="E69" s="495" t="s">
        <v>430</v>
      </c>
      <c r="F69" s="496" t="s">
        <v>176</v>
      </c>
      <c r="G69" s="497">
        <v>0</v>
      </c>
      <c r="H69" s="497"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</row>
    <row r="70" spans="1:37" s="42" customFormat="1" ht="78.75">
      <c r="A70" s="282" t="s">
        <v>460</v>
      </c>
      <c r="B70" s="338" t="s">
        <v>173</v>
      </c>
      <c r="C70" s="339" t="s">
        <v>196</v>
      </c>
      <c r="D70" s="340" t="s">
        <v>184</v>
      </c>
      <c r="E70" s="341" t="s">
        <v>219</v>
      </c>
      <c r="F70" s="342"/>
      <c r="G70" s="343">
        <f>+G71+G67</f>
        <v>18.6</v>
      </c>
      <c r="H70" s="343">
        <f>+H71+H67</f>
        <v>15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247" s="41" customFormat="1" ht="95.25" customHeight="1">
      <c r="A71" s="304" t="s">
        <v>471</v>
      </c>
      <c r="B71" s="345" t="s">
        <v>173</v>
      </c>
      <c r="C71" s="346" t="s">
        <v>196</v>
      </c>
      <c r="D71" s="484" t="s">
        <v>230</v>
      </c>
      <c r="E71" s="485" t="s">
        <v>219</v>
      </c>
      <c r="F71" s="486"/>
      <c r="G71" s="487">
        <f>+G72</f>
        <v>18.6</v>
      </c>
      <c r="H71" s="487">
        <f>+H72</f>
        <v>15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</row>
    <row r="72" spans="1:247" s="41" customFormat="1" ht="19.5">
      <c r="A72" s="305" t="s">
        <v>231</v>
      </c>
      <c r="B72" s="352" t="s">
        <v>173</v>
      </c>
      <c r="C72" s="353" t="s">
        <v>196</v>
      </c>
      <c r="D72" s="489" t="s">
        <v>230</v>
      </c>
      <c r="E72" s="490" t="s">
        <v>427</v>
      </c>
      <c r="F72" s="491"/>
      <c r="G72" s="357">
        <f>+G73</f>
        <v>18.6</v>
      </c>
      <c r="H72" s="357">
        <f>+H73</f>
        <v>15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</row>
    <row r="73" spans="1:247" s="41" customFormat="1" ht="31.5">
      <c r="A73" s="135" t="s">
        <v>175</v>
      </c>
      <c r="B73" s="492" t="s">
        <v>173</v>
      </c>
      <c r="C73" s="493" t="s">
        <v>196</v>
      </c>
      <c r="D73" s="494" t="s">
        <v>230</v>
      </c>
      <c r="E73" s="495" t="s">
        <v>427</v>
      </c>
      <c r="F73" s="496" t="s">
        <v>176</v>
      </c>
      <c r="G73" s="497">
        <v>18.6</v>
      </c>
      <c r="H73" s="497">
        <v>15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</row>
    <row r="74" spans="1:8" s="43" customFormat="1" ht="19.5" customHeight="1">
      <c r="A74" s="299" t="s">
        <v>197</v>
      </c>
      <c r="B74" s="445" t="s">
        <v>198</v>
      </c>
      <c r="C74" s="445"/>
      <c r="D74" s="498"/>
      <c r="E74" s="499"/>
      <c r="F74" s="445"/>
      <c r="G74" s="500">
        <f>SUM(G75)</f>
        <v>15</v>
      </c>
      <c r="H74" s="500">
        <f>SUM(H75)</f>
        <v>10</v>
      </c>
    </row>
    <row r="75" spans="1:8" s="27" customFormat="1" ht="18.75">
      <c r="A75" s="300" t="s">
        <v>199</v>
      </c>
      <c r="B75" s="451" t="s">
        <v>198</v>
      </c>
      <c r="C75" s="451" t="s">
        <v>188</v>
      </c>
      <c r="D75" s="501"/>
      <c r="E75" s="502"/>
      <c r="F75" s="451"/>
      <c r="G75" s="503">
        <f>+G76</f>
        <v>15</v>
      </c>
      <c r="H75" s="503">
        <f>+H76</f>
        <v>10</v>
      </c>
    </row>
    <row r="76" spans="1:37" s="54" customFormat="1" ht="78.75">
      <c r="A76" s="306" t="s">
        <v>472</v>
      </c>
      <c r="B76" s="471" t="s">
        <v>198</v>
      </c>
      <c r="C76" s="505" t="s">
        <v>188</v>
      </c>
      <c r="D76" s="506" t="s">
        <v>232</v>
      </c>
      <c r="E76" s="507" t="s">
        <v>219</v>
      </c>
      <c r="F76" s="508"/>
      <c r="G76" s="509">
        <f>+G77</f>
        <v>15</v>
      </c>
      <c r="H76" s="509">
        <f>+H77</f>
        <v>10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2" customFormat="1" ht="96.75" customHeight="1">
      <c r="A77" s="283" t="s">
        <v>473</v>
      </c>
      <c r="B77" s="345" t="s">
        <v>198</v>
      </c>
      <c r="C77" s="346" t="s">
        <v>188</v>
      </c>
      <c r="D77" s="511" t="s">
        <v>233</v>
      </c>
      <c r="E77" s="512" t="s">
        <v>219</v>
      </c>
      <c r="F77" s="349"/>
      <c r="G77" s="350">
        <f>+G78+G80</f>
        <v>15</v>
      </c>
      <c r="H77" s="350">
        <f>+H78+H80</f>
        <v>10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8" s="41" customFormat="1" ht="19.5">
      <c r="A78" s="284" t="s">
        <v>235</v>
      </c>
      <c r="B78" s="352" t="s">
        <v>198</v>
      </c>
      <c r="C78" s="353" t="s">
        <v>188</v>
      </c>
      <c r="D78" s="513" t="s">
        <v>233</v>
      </c>
      <c r="E78" s="514" t="s">
        <v>234</v>
      </c>
      <c r="F78" s="356"/>
      <c r="G78" s="357">
        <f>SUM(G79)</f>
        <v>15</v>
      </c>
      <c r="H78" s="357">
        <f>SUM(H79)</f>
        <v>10</v>
      </c>
    </row>
    <row r="79" spans="1:8" s="41" customFormat="1" ht="31.5">
      <c r="A79" s="307" t="s">
        <v>175</v>
      </c>
      <c r="B79" s="492" t="s">
        <v>198</v>
      </c>
      <c r="C79" s="493" t="s">
        <v>188</v>
      </c>
      <c r="D79" s="515" t="s">
        <v>233</v>
      </c>
      <c r="E79" s="516" t="s">
        <v>234</v>
      </c>
      <c r="F79" s="363" t="s">
        <v>176</v>
      </c>
      <c r="G79" s="364">
        <v>15</v>
      </c>
      <c r="H79" s="364">
        <v>10</v>
      </c>
    </row>
    <row r="80" spans="1:37" s="42" customFormat="1" ht="19.5" hidden="1">
      <c r="A80" s="284" t="s">
        <v>237</v>
      </c>
      <c r="B80" s="352"/>
      <c r="C80" s="353"/>
      <c r="D80" s="386" t="s">
        <v>233</v>
      </c>
      <c r="E80" s="387" t="s">
        <v>236</v>
      </c>
      <c r="F80" s="356"/>
      <c r="G80" s="357">
        <f>SUM(G81)</f>
        <v>0</v>
      </c>
      <c r="H80" s="357">
        <f>SUM(H81)</f>
        <v>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8" s="41" customFormat="1" ht="31.5" hidden="1">
      <c r="A81" s="307" t="s">
        <v>175</v>
      </c>
      <c r="B81" s="492" t="s">
        <v>198</v>
      </c>
      <c r="C81" s="493" t="s">
        <v>188</v>
      </c>
      <c r="D81" s="515" t="s">
        <v>233</v>
      </c>
      <c r="E81" s="516" t="s">
        <v>236</v>
      </c>
      <c r="F81" s="363" t="s">
        <v>176</v>
      </c>
      <c r="G81" s="364">
        <v>0</v>
      </c>
      <c r="H81" s="364">
        <v>0</v>
      </c>
    </row>
    <row r="82" spans="1:8" s="41" customFormat="1" ht="19.5" hidden="1">
      <c r="A82" s="308" t="s">
        <v>208</v>
      </c>
      <c r="B82" s="519" t="s">
        <v>180</v>
      </c>
      <c r="C82" s="520"/>
      <c r="D82" s="521"/>
      <c r="E82" s="522"/>
      <c r="F82" s="523"/>
      <c r="G82" s="524">
        <f aca="true" t="shared" si="3" ref="G82:H86">+G83</f>
        <v>0</v>
      </c>
      <c r="H82" s="524">
        <f t="shared" si="3"/>
        <v>0</v>
      </c>
    </row>
    <row r="83" spans="1:8" s="41" customFormat="1" ht="19.5" hidden="1">
      <c r="A83" s="309" t="s">
        <v>209</v>
      </c>
      <c r="B83" s="477" t="s">
        <v>180</v>
      </c>
      <c r="C83" s="478" t="s">
        <v>180</v>
      </c>
      <c r="D83" s="526"/>
      <c r="E83" s="527"/>
      <c r="F83" s="528"/>
      <c r="G83" s="482">
        <f t="shared" si="3"/>
        <v>0</v>
      </c>
      <c r="H83" s="482">
        <f t="shared" si="3"/>
        <v>0</v>
      </c>
    </row>
    <row r="84" spans="1:8" s="41" customFormat="1" ht="98.25" customHeight="1" hidden="1">
      <c r="A84" s="310" t="s">
        <v>432</v>
      </c>
      <c r="B84" s="464" t="s">
        <v>180</v>
      </c>
      <c r="C84" s="530" t="s">
        <v>180</v>
      </c>
      <c r="D84" s="365" t="s">
        <v>238</v>
      </c>
      <c r="E84" s="366" t="s">
        <v>219</v>
      </c>
      <c r="F84" s="531"/>
      <c r="G84" s="465">
        <f t="shared" si="3"/>
        <v>0</v>
      </c>
      <c r="H84" s="465">
        <f t="shared" si="3"/>
        <v>0</v>
      </c>
    </row>
    <row r="85" spans="1:8" s="41" customFormat="1" ht="110.25" hidden="1">
      <c r="A85" s="311" t="s">
        <v>433</v>
      </c>
      <c r="B85" s="466" t="s">
        <v>180</v>
      </c>
      <c r="C85" s="533" t="s">
        <v>180</v>
      </c>
      <c r="D85" s="534" t="s">
        <v>210</v>
      </c>
      <c r="E85" s="348" t="s">
        <v>219</v>
      </c>
      <c r="F85" s="535"/>
      <c r="G85" s="467">
        <f t="shared" si="3"/>
        <v>0</v>
      </c>
      <c r="H85" s="467">
        <f t="shared" si="3"/>
        <v>0</v>
      </c>
    </row>
    <row r="86" spans="1:8" s="41" customFormat="1" ht="19.5" hidden="1">
      <c r="A86" s="293" t="s">
        <v>240</v>
      </c>
      <c r="B86" s="428" t="s">
        <v>180</v>
      </c>
      <c r="C86" s="537" t="s">
        <v>180</v>
      </c>
      <c r="D86" s="538" t="s">
        <v>210</v>
      </c>
      <c r="E86" s="355" t="s">
        <v>239</v>
      </c>
      <c r="F86" s="441"/>
      <c r="G86" s="431">
        <f t="shared" si="3"/>
        <v>0</v>
      </c>
      <c r="H86" s="431">
        <f t="shared" si="3"/>
        <v>0</v>
      </c>
    </row>
    <row r="87" spans="1:8" s="41" customFormat="1" ht="31.5" hidden="1">
      <c r="A87" s="307" t="s">
        <v>175</v>
      </c>
      <c r="B87" s="470" t="s">
        <v>180</v>
      </c>
      <c r="C87" s="539" t="s">
        <v>180</v>
      </c>
      <c r="D87" s="540" t="s">
        <v>210</v>
      </c>
      <c r="E87" s="362" t="s">
        <v>239</v>
      </c>
      <c r="F87" s="541" t="s">
        <v>176</v>
      </c>
      <c r="G87" s="436"/>
      <c r="H87" s="436"/>
    </row>
    <row r="88" spans="1:8" s="27" customFormat="1" ht="18.75">
      <c r="A88" s="280" t="s">
        <v>200</v>
      </c>
      <c r="B88" s="324" t="s">
        <v>201</v>
      </c>
      <c r="C88" s="324"/>
      <c r="D88" s="498"/>
      <c r="E88" s="499"/>
      <c r="F88" s="324"/>
      <c r="G88" s="329">
        <f aca="true" t="shared" si="4" ref="G88:H90">+G89</f>
        <v>192.8</v>
      </c>
      <c r="H88" s="329">
        <f t="shared" si="4"/>
        <v>122.8</v>
      </c>
    </row>
    <row r="89" spans="1:8" s="27" customFormat="1" ht="18.75">
      <c r="A89" s="281" t="s">
        <v>202</v>
      </c>
      <c r="B89" s="331" t="s">
        <v>201</v>
      </c>
      <c r="C89" s="331" t="s">
        <v>167</v>
      </c>
      <c r="D89" s="392"/>
      <c r="E89" s="393"/>
      <c r="F89" s="331"/>
      <c r="G89" s="336">
        <f t="shared" si="4"/>
        <v>192.8</v>
      </c>
      <c r="H89" s="336">
        <f t="shared" si="4"/>
        <v>122.8</v>
      </c>
    </row>
    <row r="90" spans="1:8" s="27" customFormat="1" ht="64.5" customHeight="1">
      <c r="A90" s="302" t="s">
        <v>474</v>
      </c>
      <c r="B90" s="464" t="s">
        <v>201</v>
      </c>
      <c r="C90" s="464" t="s">
        <v>167</v>
      </c>
      <c r="D90" s="421" t="s">
        <v>218</v>
      </c>
      <c r="E90" s="422" t="s">
        <v>219</v>
      </c>
      <c r="F90" s="542"/>
      <c r="G90" s="383">
        <f t="shared" si="4"/>
        <v>192.8</v>
      </c>
      <c r="H90" s="383">
        <f t="shared" si="4"/>
        <v>122.8</v>
      </c>
    </row>
    <row r="91" spans="1:8" s="27" customFormat="1" ht="63">
      <c r="A91" s="292" t="s">
        <v>463</v>
      </c>
      <c r="B91" s="466" t="s">
        <v>201</v>
      </c>
      <c r="C91" s="466" t="s">
        <v>167</v>
      </c>
      <c r="D91" s="544" t="s">
        <v>220</v>
      </c>
      <c r="E91" s="545" t="s">
        <v>219</v>
      </c>
      <c r="F91" s="466"/>
      <c r="G91" s="405">
        <f>G92+G96</f>
        <v>192.8</v>
      </c>
      <c r="H91" s="405">
        <f>H92+H96</f>
        <v>122.8</v>
      </c>
    </row>
    <row r="92" spans="1:8" s="27" customFormat="1" ht="31.5">
      <c r="A92" s="297" t="s">
        <v>222</v>
      </c>
      <c r="B92" s="428" t="s">
        <v>201</v>
      </c>
      <c r="C92" s="537" t="s">
        <v>167</v>
      </c>
      <c r="D92" s="456" t="s">
        <v>220</v>
      </c>
      <c r="E92" s="547" t="s">
        <v>221</v>
      </c>
      <c r="F92" s="441"/>
      <c r="G92" s="412">
        <f>SUM(G93:G95)</f>
        <v>192.8</v>
      </c>
      <c r="H92" s="412">
        <f>SUM(H93:H95)</f>
        <v>122.8</v>
      </c>
    </row>
    <row r="93" spans="1:8" s="27" customFormat="1" ht="66.75" customHeight="1">
      <c r="A93" s="138" t="s">
        <v>174</v>
      </c>
      <c r="B93" s="359" t="s">
        <v>201</v>
      </c>
      <c r="C93" s="359" t="s">
        <v>167</v>
      </c>
      <c r="D93" s="457" t="s">
        <v>220</v>
      </c>
      <c r="E93" s="548" t="s">
        <v>221</v>
      </c>
      <c r="F93" s="359" t="s">
        <v>169</v>
      </c>
      <c r="G93" s="459">
        <v>170</v>
      </c>
      <c r="H93" s="459">
        <v>100</v>
      </c>
    </row>
    <row r="94" spans="1:8" s="27" customFormat="1" ht="31.5">
      <c r="A94" s="298" t="s">
        <v>175</v>
      </c>
      <c r="B94" s="359" t="s">
        <v>201</v>
      </c>
      <c r="C94" s="359" t="s">
        <v>167</v>
      </c>
      <c r="D94" s="457" t="s">
        <v>220</v>
      </c>
      <c r="E94" s="548" t="s">
        <v>221</v>
      </c>
      <c r="F94" s="359" t="s">
        <v>176</v>
      </c>
      <c r="G94" s="459">
        <v>18</v>
      </c>
      <c r="H94" s="459">
        <v>18</v>
      </c>
    </row>
    <row r="95" spans="1:8" s="27" customFormat="1" ht="18.75">
      <c r="A95" s="298" t="s">
        <v>177</v>
      </c>
      <c r="B95" s="359" t="s">
        <v>201</v>
      </c>
      <c r="C95" s="359" t="s">
        <v>167</v>
      </c>
      <c r="D95" s="457" t="s">
        <v>220</v>
      </c>
      <c r="E95" s="548" t="s">
        <v>221</v>
      </c>
      <c r="F95" s="359" t="s">
        <v>178</v>
      </c>
      <c r="G95" s="459">
        <v>4.8</v>
      </c>
      <c r="H95" s="459">
        <v>4.8</v>
      </c>
    </row>
    <row r="96" spans="1:37" s="271" customFormat="1" ht="31.5" hidden="1">
      <c r="A96" s="312" t="s">
        <v>224</v>
      </c>
      <c r="B96" s="550" t="s">
        <v>201</v>
      </c>
      <c r="C96" s="551" t="s">
        <v>167</v>
      </c>
      <c r="D96" s="552" t="s">
        <v>220</v>
      </c>
      <c r="E96" s="553" t="s">
        <v>223</v>
      </c>
      <c r="F96" s="554"/>
      <c r="G96" s="555">
        <f>+G97</f>
        <v>0</v>
      </c>
      <c r="H96" s="555">
        <f>+H97</f>
        <v>0</v>
      </c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</row>
    <row r="97" spans="1:37" s="271" customFormat="1" ht="31.5" hidden="1">
      <c r="A97" s="298" t="s">
        <v>175</v>
      </c>
      <c r="B97" s="557" t="s">
        <v>201</v>
      </c>
      <c r="C97" s="557" t="s">
        <v>167</v>
      </c>
      <c r="D97" s="558" t="s">
        <v>220</v>
      </c>
      <c r="E97" s="559" t="s">
        <v>223</v>
      </c>
      <c r="F97" s="557" t="s">
        <v>176</v>
      </c>
      <c r="G97" s="560">
        <v>0</v>
      </c>
      <c r="H97" s="560">
        <v>0</v>
      </c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</row>
    <row r="98" spans="1:8" s="27" customFormat="1" ht="18.75" hidden="1">
      <c r="A98" s="280" t="s">
        <v>203</v>
      </c>
      <c r="B98" s="323">
        <v>10</v>
      </c>
      <c r="C98" s="323"/>
      <c r="D98" s="498"/>
      <c r="E98" s="499"/>
      <c r="F98" s="324"/>
      <c r="G98" s="329">
        <f>+G99</f>
        <v>0</v>
      </c>
      <c r="H98" s="329">
        <f>+H99</f>
        <v>0</v>
      </c>
    </row>
    <row r="99" spans="1:8" s="27" customFormat="1" ht="18.75" hidden="1">
      <c r="A99" s="281" t="s">
        <v>204</v>
      </c>
      <c r="B99" s="450">
        <v>10</v>
      </c>
      <c r="C99" s="451" t="s">
        <v>167</v>
      </c>
      <c r="D99" s="392"/>
      <c r="E99" s="393"/>
      <c r="F99" s="451"/>
      <c r="G99" s="336">
        <f aca="true" t="shared" si="5" ref="G99:H102">G100</f>
        <v>0</v>
      </c>
      <c r="H99" s="336">
        <f t="shared" si="5"/>
        <v>0</v>
      </c>
    </row>
    <row r="100" spans="1:8" s="27" customFormat="1" ht="63" hidden="1">
      <c r="A100" s="313" t="s">
        <v>434</v>
      </c>
      <c r="B100" s="562">
        <v>10</v>
      </c>
      <c r="C100" s="563" t="s">
        <v>167</v>
      </c>
      <c r="D100" s="421" t="s">
        <v>227</v>
      </c>
      <c r="E100" s="422" t="s">
        <v>219</v>
      </c>
      <c r="F100" s="382"/>
      <c r="G100" s="383">
        <f t="shared" si="5"/>
        <v>0</v>
      </c>
      <c r="H100" s="383">
        <f t="shared" si="5"/>
        <v>0</v>
      </c>
    </row>
    <row r="101" spans="1:8" s="27" customFormat="1" ht="94.5" hidden="1">
      <c r="A101" s="314" t="s">
        <v>435</v>
      </c>
      <c r="B101" s="402">
        <v>10</v>
      </c>
      <c r="C101" s="566" t="s">
        <v>167</v>
      </c>
      <c r="D101" s="544" t="s">
        <v>228</v>
      </c>
      <c r="E101" s="545" t="s">
        <v>219</v>
      </c>
      <c r="F101" s="567"/>
      <c r="G101" s="405">
        <f t="shared" si="5"/>
        <v>0</v>
      </c>
      <c r="H101" s="405">
        <f t="shared" si="5"/>
        <v>0</v>
      </c>
    </row>
    <row r="102" spans="1:8" s="27" customFormat="1" ht="31.5" hidden="1">
      <c r="A102" s="301" t="s">
        <v>205</v>
      </c>
      <c r="B102" s="568">
        <v>10</v>
      </c>
      <c r="C102" s="569" t="s">
        <v>167</v>
      </c>
      <c r="D102" s="570" t="s">
        <v>228</v>
      </c>
      <c r="E102" s="430" t="s">
        <v>229</v>
      </c>
      <c r="F102" s="411"/>
      <c r="G102" s="412">
        <f t="shared" si="5"/>
        <v>0</v>
      </c>
      <c r="H102" s="412">
        <f t="shared" si="5"/>
        <v>0</v>
      </c>
    </row>
    <row r="103" spans="1:8" s="27" customFormat="1" ht="18.75" hidden="1">
      <c r="A103" s="138" t="s">
        <v>206</v>
      </c>
      <c r="B103" s="623">
        <v>10</v>
      </c>
      <c r="C103" s="417" t="s">
        <v>167</v>
      </c>
      <c r="D103" s="572" t="s">
        <v>228</v>
      </c>
      <c r="E103" s="416" t="s">
        <v>229</v>
      </c>
      <c r="F103" s="573" t="s">
        <v>207</v>
      </c>
      <c r="G103" s="459"/>
      <c r="H103" s="459"/>
    </row>
    <row r="104" spans="1:37" s="38" customFormat="1" ht="18.75" hidden="1">
      <c r="A104" s="315" t="s">
        <v>211</v>
      </c>
      <c r="B104" s="574">
        <v>11</v>
      </c>
      <c r="C104" s="520"/>
      <c r="D104" s="575"/>
      <c r="E104" s="576"/>
      <c r="F104" s="523"/>
      <c r="G104" s="524">
        <f aca="true" t="shared" si="6" ref="G104:H108">+G105</f>
        <v>0</v>
      </c>
      <c r="H104" s="524">
        <f t="shared" si="6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s="38" customFormat="1" ht="18.75" hidden="1">
      <c r="A105" s="303" t="s">
        <v>212</v>
      </c>
      <c r="B105" s="476">
        <v>11</v>
      </c>
      <c r="C105" s="478" t="s">
        <v>168</v>
      </c>
      <c r="D105" s="577"/>
      <c r="E105" s="578"/>
      <c r="F105" s="528"/>
      <c r="G105" s="482">
        <f t="shared" si="6"/>
        <v>0</v>
      </c>
      <c r="H105" s="482">
        <f t="shared" si="6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56" customFormat="1" ht="99" customHeight="1" hidden="1">
      <c r="A106" s="310" t="s">
        <v>475</v>
      </c>
      <c r="B106" s="464" t="s">
        <v>213</v>
      </c>
      <c r="C106" s="530" t="s">
        <v>168</v>
      </c>
      <c r="D106" s="579" t="s">
        <v>238</v>
      </c>
      <c r="E106" s="366" t="s">
        <v>219</v>
      </c>
      <c r="F106" s="531"/>
      <c r="G106" s="465">
        <f t="shared" si="6"/>
        <v>0</v>
      </c>
      <c r="H106" s="465">
        <f t="shared" si="6"/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s="38" customFormat="1" ht="110.25" hidden="1">
      <c r="A107" s="292" t="s">
        <v>464</v>
      </c>
      <c r="B107" s="466" t="s">
        <v>213</v>
      </c>
      <c r="C107" s="533" t="s">
        <v>168</v>
      </c>
      <c r="D107" s="534" t="s">
        <v>214</v>
      </c>
      <c r="E107" s="348" t="s">
        <v>219</v>
      </c>
      <c r="F107" s="535"/>
      <c r="G107" s="467">
        <f t="shared" si="6"/>
        <v>0</v>
      </c>
      <c r="H107" s="467">
        <f t="shared" si="6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8" customFormat="1" ht="78.75" customHeight="1" hidden="1">
      <c r="A108" s="297" t="s">
        <v>436</v>
      </c>
      <c r="B108" s="428" t="s">
        <v>213</v>
      </c>
      <c r="C108" s="537" t="s">
        <v>168</v>
      </c>
      <c r="D108" s="538" t="s">
        <v>214</v>
      </c>
      <c r="E108" s="355" t="s">
        <v>241</v>
      </c>
      <c r="F108" s="441"/>
      <c r="G108" s="431">
        <f t="shared" si="6"/>
        <v>0</v>
      </c>
      <c r="H108" s="431">
        <f t="shared" si="6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s="38" customFormat="1" ht="31.5" hidden="1">
      <c r="A109" s="622" t="s">
        <v>175</v>
      </c>
      <c r="B109" s="664" t="s">
        <v>213</v>
      </c>
      <c r="C109" s="665" t="s">
        <v>168</v>
      </c>
      <c r="D109" s="650" t="s">
        <v>214</v>
      </c>
      <c r="E109" s="666" t="s">
        <v>241</v>
      </c>
      <c r="F109" s="667" t="s">
        <v>176</v>
      </c>
      <c r="G109" s="668">
        <v>0</v>
      </c>
      <c r="H109" s="668"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18.75">
      <c r="A110" s="669" t="s">
        <v>509</v>
      </c>
      <c r="B110" s="732"/>
      <c r="C110" s="733"/>
      <c r="D110" s="733"/>
      <c r="E110" s="733"/>
      <c r="F110" s="734"/>
      <c r="G110" s="670">
        <v>18.9</v>
      </c>
      <c r="H110" s="671">
        <v>24.5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18.75">
      <c r="A111" s="6"/>
      <c r="B111" s="7"/>
      <c r="C111" s="57"/>
      <c r="D111" s="58"/>
      <c r="E111" s="59"/>
      <c r="F111" s="7"/>
      <c r="G111" s="60"/>
      <c r="H111" s="29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18.75">
      <c r="A112" s="6"/>
      <c r="B112" s="7"/>
      <c r="C112" s="57"/>
      <c r="D112" s="58"/>
      <c r="E112" s="59"/>
      <c r="F112" s="7"/>
      <c r="G112" s="60"/>
      <c r="H112" s="29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18.75">
      <c r="A113" s="6"/>
      <c r="B113" s="7"/>
      <c r="C113" s="57"/>
      <c r="D113" s="58"/>
      <c r="E113" s="59"/>
      <c r="F113" s="7"/>
      <c r="G113" s="60"/>
      <c r="H113" s="29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8.75">
      <c r="A114" s="6"/>
      <c r="B114" s="7"/>
      <c r="C114" s="57"/>
      <c r="D114" s="58"/>
      <c r="E114" s="59"/>
      <c r="F114" s="7"/>
      <c r="G114" s="60"/>
      <c r="H114" s="29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18.75">
      <c r="A115" s="6"/>
      <c r="B115" s="7"/>
      <c r="C115" s="57"/>
      <c r="D115" s="58"/>
      <c r="E115" s="59"/>
      <c r="F115" s="7"/>
      <c r="G115" s="60"/>
      <c r="H115" s="29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18.75">
      <c r="A116" s="6"/>
      <c r="B116" s="7"/>
      <c r="C116" s="57"/>
      <c r="D116" s="58"/>
      <c r="E116" s="59"/>
      <c r="F116" s="7"/>
      <c r="G116" s="60"/>
      <c r="H116" s="2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18.75">
      <c r="A117" s="6"/>
      <c r="B117" s="7"/>
      <c r="C117" s="57"/>
      <c r="D117" s="58"/>
      <c r="E117" s="59"/>
      <c r="F117" s="7"/>
      <c r="G117" s="60"/>
      <c r="H117" s="29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18.75">
      <c r="A118" s="6"/>
      <c r="B118" s="7"/>
      <c r="C118" s="57"/>
      <c r="D118" s="58"/>
      <c r="E118" s="59"/>
      <c r="F118" s="7"/>
      <c r="G118" s="60"/>
      <c r="H118" s="29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18.75">
      <c r="A119" s="6"/>
      <c r="B119" s="7"/>
      <c r="C119" s="57"/>
      <c r="D119" s="58"/>
      <c r="E119" s="59"/>
      <c r="F119" s="7"/>
      <c r="G119" s="60"/>
      <c r="H119" s="29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18.75">
      <c r="A120" s="6"/>
      <c r="B120" s="7"/>
      <c r="C120" s="57"/>
      <c r="D120" s="58"/>
      <c r="E120" s="59"/>
      <c r="F120" s="7"/>
      <c r="G120" s="60"/>
      <c r="H120" s="2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18.75">
      <c r="A121" s="6"/>
      <c r="B121" s="7"/>
      <c r="C121" s="57"/>
      <c r="D121" s="58"/>
      <c r="E121" s="59"/>
      <c r="F121" s="7"/>
      <c r="G121" s="60"/>
      <c r="H121" s="2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18.75">
      <c r="A122" s="6"/>
      <c r="B122" s="7"/>
      <c r="C122" s="57"/>
      <c r="D122" s="58"/>
      <c r="E122" s="59"/>
      <c r="F122" s="7"/>
      <c r="G122" s="60"/>
      <c r="H122" s="2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s="38" customFormat="1" ht="18.75">
      <c r="A123" s="6"/>
      <c r="B123" s="7"/>
      <c r="C123" s="57"/>
      <c r="D123" s="58"/>
      <c r="E123" s="59"/>
      <c r="F123" s="7"/>
      <c r="G123" s="60"/>
      <c r="H123" s="29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s="38" customFormat="1" ht="18.75">
      <c r="A124" s="6"/>
      <c r="B124" s="7"/>
      <c r="C124" s="57"/>
      <c r="D124" s="58"/>
      <c r="E124" s="59"/>
      <c r="F124" s="7"/>
      <c r="G124" s="60"/>
      <c r="H124" s="29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s="38" customFormat="1" ht="18.75">
      <c r="A125" s="6"/>
      <c r="B125" s="7"/>
      <c r="C125" s="57"/>
      <c r="D125" s="58"/>
      <c r="E125" s="59"/>
      <c r="F125" s="7"/>
      <c r="G125" s="60"/>
      <c r="H125" s="29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8.75">
      <c r="A126" s="6"/>
      <c r="B126" s="7"/>
      <c r="C126" s="57"/>
      <c r="D126" s="58"/>
      <c r="E126" s="59"/>
      <c r="F126" s="7"/>
      <c r="G126" s="60"/>
      <c r="H126" s="2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8.75">
      <c r="A127" s="6"/>
      <c r="B127" s="7"/>
      <c r="C127" s="57"/>
      <c r="D127" s="58"/>
      <c r="E127" s="59"/>
      <c r="F127" s="7"/>
      <c r="G127" s="60"/>
      <c r="H127" s="29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18.75">
      <c r="A128" s="6"/>
      <c r="B128" s="7"/>
      <c r="C128" s="57"/>
      <c r="D128" s="58"/>
      <c r="E128" s="59"/>
      <c r="F128" s="7"/>
      <c r="G128" s="60"/>
      <c r="H128" s="29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18.75">
      <c r="A129" s="6"/>
      <c r="B129" s="7"/>
      <c r="C129" s="57"/>
      <c r="D129" s="58"/>
      <c r="E129" s="59"/>
      <c r="F129" s="7"/>
      <c r="G129" s="60"/>
      <c r="H129" s="29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18.75">
      <c r="A130" s="6"/>
      <c r="B130" s="7"/>
      <c r="C130" s="57"/>
      <c r="D130" s="58"/>
      <c r="E130" s="59"/>
      <c r="F130" s="7"/>
      <c r="G130" s="60"/>
      <c r="H130" s="2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8.75">
      <c r="A131" s="6"/>
      <c r="B131" s="7"/>
      <c r="C131" s="57"/>
      <c r="D131" s="58"/>
      <c r="E131" s="59"/>
      <c r="F131" s="7"/>
      <c r="G131" s="60"/>
      <c r="H131" s="2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18.75">
      <c r="A132" s="6"/>
      <c r="B132" s="7"/>
      <c r="C132" s="57"/>
      <c r="D132" s="58"/>
      <c r="E132" s="59"/>
      <c r="F132" s="7"/>
      <c r="G132" s="60"/>
      <c r="H132" s="29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18.75">
      <c r="A133" s="6"/>
      <c r="B133" s="7"/>
      <c r="C133" s="57"/>
      <c r="D133" s="58"/>
      <c r="E133" s="59"/>
      <c r="F133" s="7"/>
      <c r="G133" s="60"/>
      <c r="H133" s="29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8.75">
      <c r="A134" s="6"/>
      <c r="B134" s="7"/>
      <c r="C134" s="57"/>
      <c r="D134" s="58"/>
      <c r="E134" s="59"/>
      <c r="F134" s="7"/>
      <c r="G134" s="60"/>
      <c r="H134" s="29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8.75">
      <c r="A135" s="6"/>
      <c r="B135" s="7"/>
      <c r="C135" s="57"/>
      <c r="D135" s="58"/>
      <c r="E135" s="59"/>
      <c r="F135" s="7"/>
      <c r="G135" s="60"/>
      <c r="H135" s="29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8.75">
      <c r="A136" s="6"/>
      <c r="B136" s="7"/>
      <c r="C136" s="57"/>
      <c r="D136" s="58"/>
      <c r="E136" s="59"/>
      <c r="F136" s="7"/>
      <c r="G136" s="60"/>
      <c r="H136" s="29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18.75">
      <c r="A137" s="6"/>
      <c r="B137" s="7"/>
      <c r="C137" s="57"/>
      <c r="D137" s="58"/>
      <c r="E137" s="59"/>
      <c r="F137" s="7"/>
      <c r="G137" s="60"/>
      <c r="H137" s="29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18.75">
      <c r="A138" s="6"/>
      <c r="B138" s="7"/>
      <c r="C138" s="57"/>
      <c r="D138" s="58"/>
      <c r="E138" s="59"/>
      <c r="F138" s="7"/>
      <c r="G138" s="60"/>
      <c r="H138" s="29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18.75">
      <c r="A139" s="6"/>
      <c r="B139" s="7"/>
      <c r="C139" s="57"/>
      <c r="D139" s="58"/>
      <c r="E139" s="59"/>
      <c r="F139" s="7"/>
      <c r="G139" s="60"/>
      <c r="H139" s="29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18.75">
      <c r="A140" s="6"/>
      <c r="B140" s="7"/>
      <c r="C140" s="57"/>
      <c r="D140" s="58"/>
      <c r="E140" s="59"/>
      <c r="F140" s="7"/>
      <c r="G140" s="60"/>
      <c r="H140" s="2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8.75">
      <c r="A141" s="6"/>
      <c r="B141" s="7"/>
      <c r="C141" s="57"/>
      <c r="D141" s="58"/>
      <c r="E141" s="59"/>
      <c r="F141" s="7"/>
      <c r="G141" s="60"/>
      <c r="H141" s="29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8.75">
      <c r="A142" s="6"/>
      <c r="B142" s="7"/>
      <c r="C142" s="57"/>
      <c r="D142" s="58"/>
      <c r="E142" s="59"/>
      <c r="F142" s="7"/>
      <c r="G142" s="60"/>
      <c r="H142" s="29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18.75">
      <c r="A143" s="6"/>
      <c r="B143" s="7"/>
      <c r="C143" s="57"/>
      <c r="D143" s="58"/>
      <c r="E143" s="59"/>
      <c r="F143" s="7"/>
      <c r="G143" s="60"/>
      <c r="H143" s="29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8.75">
      <c r="A144" s="6"/>
      <c r="B144" s="7"/>
      <c r="C144" s="57"/>
      <c r="D144" s="58"/>
      <c r="E144" s="59"/>
      <c r="F144" s="7"/>
      <c r="G144" s="60"/>
      <c r="H144" s="29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8.75">
      <c r="A145" s="6"/>
      <c r="B145" s="7"/>
      <c r="C145" s="57"/>
      <c r="D145" s="58"/>
      <c r="E145" s="59"/>
      <c r="F145" s="7"/>
      <c r="G145" s="60"/>
      <c r="H145" s="29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18.75">
      <c r="A146" s="6"/>
      <c r="B146" s="7"/>
      <c r="C146" s="57"/>
      <c r="D146" s="58"/>
      <c r="E146" s="59"/>
      <c r="F146" s="7"/>
      <c r="G146" s="60"/>
      <c r="H146" s="2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</sheetData>
  <sheetProtection/>
  <mergeCells count="9">
    <mergeCell ref="B110:F110"/>
    <mergeCell ref="A7:F7"/>
    <mergeCell ref="A8:G8"/>
    <mergeCell ref="A1:G1"/>
    <mergeCell ref="A2:G2"/>
    <mergeCell ref="A3:G3"/>
    <mergeCell ref="A4:G4"/>
    <mergeCell ref="A5:G5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48"/>
  <sheetViews>
    <sheetView view="pageBreakPreview" zoomScaleNormal="70" zoomScaleSheetLayoutView="100" zoomScalePageLayoutView="0" workbookViewId="0" topLeftCell="A1">
      <selection activeCell="H104" sqref="H104"/>
    </sheetView>
  </sheetViews>
  <sheetFormatPr defaultColWidth="9.140625" defaultRowHeight="15"/>
  <cols>
    <col min="1" max="1" width="65.7109375" style="6" customWidth="1"/>
    <col min="2" max="2" width="6.140625" style="6" customWidth="1"/>
    <col min="3" max="3" width="4.7109375" style="10" customWidth="1"/>
    <col min="4" max="4" width="4.140625" style="11" customWidth="1"/>
    <col min="5" max="5" width="7.00390625" style="4" customWidth="1"/>
    <col min="6" max="6" width="9.140625" style="5" customWidth="1"/>
    <col min="7" max="7" width="5.8515625" style="10" customWidth="1"/>
    <col min="8" max="8" width="11.00390625" style="12" customWidth="1"/>
    <col min="9" max="9" width="13.5742187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711" t="s">
        <v>143</v>
      </c>
      <c r="B1" s="711"/>
      <c r="C1" s="711"/>
      <c r="D1" s="711"/>
      <c r="E1" s="711"/>
      <c r="F1" s="711"/>
      <c r="G1" s="711"/>
      <c r="H1" s="711"/>
    </row>
    <row r="2" spans="1:8" s="64" customFormat="1" ht="15.75" customHeight="1">
      <c r="A2" s="711" t="s">
        <v>561</v>
      </c>
      <c r="B2" s="711"/>
      <c r="C2" s="711"/>
      <c r="D2" s="711"/>
      <c r="E2" s="711"/>
      <c r="F2" s="711"/>
      <c r="G2" s="711"/>
      <c r="H2" s="711"/>
    </row>
    <row r="3" spans="1:8" s="64" customFormat="1" ht="15.75" customHeight="1">
      <c r="A3" s="711" t="s">
        <v>521</v>
      </c>
      <c r="B3" s="711"/>
      <c r="C3" s="711"/>
      <c r="D3" s="711"/>
      <c r="E3" s="711"/>
      <c r="F3" s="711"/>
      <c r="G3" s="711"/>
      <c r="H3" s="711"/>
    </row>
    <row r="4" spans="1:8" s="65" customFormat="1" ht="16.5" customHeight="1">
      <c r="A4" s="707" t="s">
        <v>540</v>
      </c>
      <c r="B4" s="707"/>
      <c r="C4" s="707"/>
      <c r="D4" s="707"/>
      <c r="E4" s="707"/>
      <c r="F4" s="707"/>
      <c r="G4" s="707"/>
      <c r="H4" s="707"/>
    </row>
    <row r="5" spans="1:8" s="65" customFormat="1" ht="16.5" customHeight="1">
      <c r="A5" s="707" t="s">
        <v>515</v>
      </c>
      <c r="B5" s="707"/>
      <c r="C5" s="707"/>
      <c r="D5" s="707"/>
      <c r="E5" s="707"/>
      <c r="F5" s="707"/>
      <c r="G5" s="707"/>
      <c r="H5" s="707"/>
    </row>
    <row r="6" spans="1:7" s="65" customFormat="1" ht="16.5" customHeight="1">
      <c r="A6" s="731"/>
      <c r="B6" s="731"/>
      <c r="C6" s="731"/>
      <c r="D6" s="731"/>
      <c r="E6" s="731"/>
      <c r="F6" s="731"/>
      <c r="G6" s="731"/>
    </row>
    <row r="7" spans="1:7" s="65" customFormat="1" ht="16.5" customHeight="1">
      <c r="A7" s="731"/>
      <c r="B7" s="731"/>
      <c r="C7" s="731"/>
      <c r="D7" s="731"/>
      <c r="E7" s="731"/>
      <c r="F7" s="731"/>
      <c r="G7" s="731"/>
    </row>
    <row r="8" spans="1:8" s="65" customFormat="1" ht="66" customHeight="1">
      <c r="A8" s="730" t="s">
        <v>562</v>
      </c>
      <c r="B8" s="730"/>
      <c r="C8" s="730"/>
      <c r="D8" s="730"/>
      <c r="E8" s="730"/>
      <c r="F8" s="730"/>
      <c r="G8" s="730"/>
      <c r="H8" s="730"/>
    </row>
    <row r="9" spans="1:8" s="2" customFormat="1" ht="18">
      <c r="A9" s="69"/>
      <c r="B9" s="69"/>
      <c r="C9" s="70"/>
      <c r="D9" s="70"/>
      <c r="E9" s="70"/>
      <c r="F9" s="70"/>
      <c r="G9" s="71"/>
      <c r="H9" s="71" t="s">
        <v>215</v>
      </c>
    </row>
    <row r="10" spans="1:38" s="20" customFormat="1" ht="54" customHeight="1">
      <c r="A10" s="8" t="s">
        <v>217</v>
      </c>
      <c r="B10" s="272" t="s">
        <v>165</v>
      </c>
      <c r="C10" s="9" t="s">
        <v>161</v>
      </c>
      <c r="D10" s="14" t="s">
        <v>162</v>
      </c>
      <c r="E10" s="15" t="s">
        <v>216</v>
      </c>
      <c r="F10" s="16"/>
      <c r="G10" s="17" t="s">
        <v>163</v>
      </c>
      <c r="H10" s="18" t="s">
        <v>164</v>
      </c>
      <c r="I10" s="6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77" t="s">
        <v>170</v>
      </c>
      <c r="B11" s="278"/>
      <c r="C11" s="31"/>
      <c r="D11" s="32"/>
      <c r="E11" s="33"/>
      <c r="F11" s="34"/>
      <c r="G11" s="35"/>
      <c r="H11" s="36">
        <f>SUM(H13,H47,H55,H66,H76,H84,H90,H100,H106,)</f>
        <v>2295.1</v>
      </c>
      <c r="I11" s="68"/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9" t="s">
        <v>563</v>
      </c>
      <c r="B12" s="581" t="s">
        <v>166</v>
      </c>
      <c r="C12" s="317"/>
      <c r="D12" s="318"/>
      <c r="E12" s="319"/>
      <c r="F12" s="320"/>
      <c r="G12" s="321"/>
      <c r="H12" s="322">
        <f>SUM(H11)</f>
        <v>2295.1</v>
      </c>
      <c r="I12" s="68"/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80" t="s">
        <v>171</v>
      </c>
      <c r="B13" s="475" t="s">
        <v>166</v>
      </c>
      <c r="C13" s="324" t="s">
        <v>167</v>
      </c>
      <c r="D13" s="325"/>
      <c r="E13" s="326"/>
      <c r="F13" s="327"/>
      <c r="G13" s="328"/>
      <c r="H13" s="329">
        <f>H14+H19+H29+H34</f>
        <v>1946</v>
      </c>
      <c r="I13" s="2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31.5">
      <c r="A14" s="281" t="s">
        <v>172</v>
      </c>
      <c r="B14" s="393" t="s">
        <v>166</v>
      </c>
      <c r="C14" s="331" t="s">
        <v>167</v>
      </c>
      <c r="D14" s="332" t="s">
        <v>168</v>
      </c>
      <c r="E14" s="333"/>
      <c r="F14" s="334"/>
      <c r="G14" s="335"/>
      <c r="H14" s="336">
        <f>+H15</f>
        <v>391</v>
      </c>
      <c r="I14" s="2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582" t="s">
        <v>250</v>
      </c>
      <c r="B15" s="583" t="s">
        <v>166</v>
      </c>
      <c r="C15" s="338" t="s">
        <v>167</v>
      </c>
      <c r="D15" s="339" t="s">
        <v>168</v>
      </c>
      <c r="E15" s="340" t="s">
        <v>249</v>
      </c>
      <c r="F15" s="341" t="s">
        <v>522</v>
      </c>
      <c r="G15" s="342"/>
      <c r="H15" s="343">
        <f>+H16</f>
        <v>391</v>
      </c>
      <c r="I15" s="2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285" t="s">
        <v>252</v>
      </c>
      <c r="B16" s="584" t="s">
        <v>166</v>
      </c>
      <c r="C16" s="345" t="s">
        <v>167</v>
      </c>
      <c r="D16" s="346" t="s">
        <v>168</v>
      </c>
      <c r="E16" s="347" t="s">
        <v>251</v>
      </c>
      <c r="F16" s="348" t="s">
        <v>522</v>
      </c>
      <c r="G16" s="349"/>
      <c r="H16" s="350">
        <f>+H17</f>
        <v>391</v>
      </c>
      <c r="I16" s="1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585" t="s">
        <v>226</v>
      </c>
      <c r="B17" s="586" t="s">
        <v>166</v>
      </c>
      <c r="C17" s="352" t="s">
        <v>167</v>
      </c>
      <c r="D17" s="353" t="s">
        <v>168</v>
      </c>
      <c r="E17" s="354" t="s">
        <v>251</v>
      </c>
      <c r="F17" s="355" t="s">
        <v>523</v>
      </c>
      <c r="G17" s="356"/>
      <c r="H17" s="357">
        <f>+H18</f>
        <v>391</v>
      </c>
      <c r="I17" s="1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63">
      <c r="A18" s="135" t="s">
        <v>174</v>
      </c>
      <c r="B18" s="587" t="s">
        <v>166</v>
      </c>
      <c r="C18" s="359" t="s">
        <v>167</v>
      </c>
      <c r="D18" s="360" t="s">
        <v>168</v>
      </c>
      <c r="E18" s="361" t="s">
        <v>251</v>
      </c>
      <c r="F18" s="362" t="s">
        <v>523</v>
      </c>
      <c r="G18" s="363" t="s">
        <v>169</v>
      </c>
      <c r="H18" s="364">
        <v>391</v>
      </c>
      <c r="I18" s="1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47.25">
      <c r="A19" s="281" t="s">
        <v>181</v>
      </c>
      <c r="B19" s="393" t="s">
        <v>166</v>
      </c>
      <c r="C19" s="331" t="s">
        <v>167</v>
      </c>
      <c r="D19" s="331" t="s">
        <v>173</v>
      </c>
      <c r="E19" s="332"/>
      <c r="F19" s="335"/>
      <c r="G19" s="331"/>
      <c r="H19" s="336">
        <f>SUM(H20,H24)</f>
        <v>458</v>
      </c>
      <c r="I19" s="1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8" customHeight="1" hidden="1">
      <c r="A20" s="582" t="s">
        <v>452</v>
      </c>
      <c r="B20" s="583" t="s">
        <v>166</v>
      </c>
      <c r="C20" s="338" t="s">
        <v>167</v>
      </c>
      <c r="D20" s="339" t="s">
        <v>173</v>
      </c>
      <c r="E20" s="365" t="s">
        <v>185</v>
      </c>
      <c r="F20" s="366" t="s">
        <v>219</v>
      </c>
      <c r="G20" s="342"/>
      <c r="H20" s="343">
        <f>+H21</f>
        <v>0</v>
      </c>
      <c r="I20" s="1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94.5" hidden="1">
      <c r="A21" s="285" t="s">
        <v>466</v>
      </c>
      <c r="B21" s="588" t="s">
        <v>166</v>
      </c>
      <c r="C21" s="345" t="s">
        <v>167</v>
      </c>
      <c r="D21" s="346" t="s">
        <v>173</v>
      </c>
      <c r="E21" s="347" t="s">
        <v>242</v>
      </c>
      <c r="F21" s="348" t="s">
        <v>219</v>
      </c>
      <c r="G21" s="349"/>
      <c r="H21" s="350">
        <f>SUM(H22)</f>
        <v>0</v>
      </c>
      <c r="I21" s="1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19.5" customHeight="1" hidden="1">
      <c r="A22" s="585" t="s">
        <v>244</v>
      </c>
      <c r="B22" s="586" t="s">
        <v>166</v>
      </c>
      <c r="C22" s="352" t="s">
        <v>167</v>
      </c>
      <c r="D22" s="353" t="s">
        <v>173</v>
      </c>
      <c r="E22" s="354" t="s">
        <v>242</v>
      </c>
      <c r="F22" s="355" t="s">
        <v>243</v>
      </c>
      <c r="G22" s="356"/>
      <c r="H22" s="357">
        <f>SUM(H23)</f>
        <v>0</v>
      </c>
      <c r="I22" s="13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6" customFormat="1" ht="31.5" hidden="1">
      <c r="A23" s="589" t="s">
        <v>175</v>
      </c>
      <c r="B23" s="590" t="s">
        <v>166</v>
      </c>
      <c r="C23" s="369" t="s">
        <v>167</v>
      </c>
      <c r="D23" s="370" t="s">
        <v>173</v>
      </c>
      <c r="E23" s="371" t="s">
        <v>242</v>
      </c>
      <c r="F23" s="372" t="s">
        <v>243</v>
      </c>
      <c r="G23" s="373" t="s">
        <v>176</v>
      </c>
      <c r="H23" s="374">
        <v>0</v>
      </c>
      <c r="I23" s="265"/>
    </row>
    <row r="24" spans="1:38" s="42" customFormat="1" ht="19.5">
      <c r="A24" s="582" t="s">
        <v>254</v>
      </c>
      <c r="B24" s="583" t="s">
        <v>166</v>
      </c>
      <c r="C24" s="338" t="s">
        <v>167</v>
      </c>
      <c r="D24" s="339" t="s">
        <v>173</v>
      </c>
      <c r="E24" s="365" t="s">
        <v>253</v>
      </c>
      <c r="F24" s="366" t="s">
        <v>522</v>
      </c>
      <c r="G24" s="342"/>
      <c r="H24" s="343">
        <f>+H25</f>
        <v>458</v>
      </c>
      <c r="I24" s="13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285" t="s">
        <v>256</v>
      </c>
      <c r="B25" s="584" t="s">
        <v>166</v>
      </c>
      <c r="C25" s="345" t="s">
        <v>167</v>
      </c>
      <c r="D25" s="346" t="s">
        <v>173</v>
      </c>
      <c r="E25" s="347" t="s">
        <v>255</v>
      </c>
      <c r="F25" s="348" t="s">
        <v>522</v>
      </c>
      <c r="G25" s="349"/>
      <c r="H25" s="350">
        <f>+H26</f>
        <v>458</v>
      </c>
      <c r="I25" s="1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585" t="s">
        <v>226</v>
      </c>
      <c r="B26" s="586" t="s">
        <v>166</v>
      </c>
      <c r="C26" s="352" t="s">
        <v>167</v>
      </c>
      <c r="D26" s="353" t="s">
        <v>173</v>
      </c>
      <c r="E26" s="354" t="s">
        <v>255</v>
      </c>
      <c r="F26" s="355" t="s">
        <v>523</v>
      </c>
      <c r="G26" s="356"/>
      <c r="H26" s="357">
        <f>SUM(H27:H28)</f>
        <v>458</v>
      </c>
      <c r="I26" s="13"/>
    </row>
    <row r="27" spans="1:9" s="41" customFormat="1" ht="63">
      <c r="A27" s="135" t="s">
        <v>174</v>
      </c>
      <c r="B27" s="587" t="s">
        <v>166</v>
      </c>
      <c r="C27" s="375" t="s">
        <v>167</v>
      </c>
      <c r="D27" s="360" t="s">
        <v>173</v>
      </c>
      <c r="E27" s="361" t="s">
        <v>255</v>
      </c>
      <c r="F27" s="362" t="s">
        <v>523</v>
      </c>
      <c r="G27" s="363" t="s">
        <v>169</v>
      </c>
      <c r="H27" s="364">
        <v>433</v>
      </c>
      <c r="I27" s="13"/>
    </row>
    <row r="28" spans="1:9" s="41" customFormat="1" ht="31.5">
      <c r="A28" s="135" t="s">
        <v>177</v>
      </c>
      <c r="B28" s="587" t="s">
        <v>166</v>
      </c>
      <c r="C28" s="375" t="s">
        <v>167</v>
      </c>
      <c r="D28" s="360" t="s">
        <v>173</v>
      </c>
      <c r="E28" s="361" t="s">
        <v>255</v>
      </c>
      <c r="F28" s="362" t="s">
        <v>523</v>
      </c>
      <c r="G28" s="363" t="s">
        <v>178</v>
      </c>
      <c r="H28" s="364">
        <v>25</v>
      </c>
      <c r="I28" s="13"/>
    </row>
    <row r="29" spans="1:9" s="37" customFormat="1" ht="19.5" customHeight="1" hidden="1">
      <c r="A29" s="281" t="s">
        <v>179</v>
      </c>
      <c r="B29" s="393" t="s">
        <v>166</v>
      </c>
      <c r="C29" s="335" t="s">
        <v>167</v>
      </c>
      <c r="D29" s="331" t="s">
        <v>180</v>
      </c>
      <c r="E29" s="333"/>
      <c r="F29" s="334"/>
      <c r="G29" s="376"/>
      <c r="H29" s="336">
        <f>H30</f>
        <v>0</v>
      </c>
      <c r="I29" s="29"/>
    </row>
    <row r="30" spans="1:9" s="37" customFormat="1" ht="31.5" hidden="1">
      <c r="A30" s="591" t="s">
        <v>263</v>
      </c>
      <c r="B30" s="592" t="s">
        <v>166</v>
      </c>
      <c r="C30" s="378" t="s">
        <v>167</v>
      </c>
      <c r="D30" s="379" t="s">
        <v>180</v>
      </c>
      <c r="E30" s="380" t="s">
        <v>262</v>
      </c>
      <c r="F30" s="381" t="s">
        <v>219</v>
      </c>
      <c r="G30" s="382"/>
      <c r="H30" s="383">
        <f>H31</f>
        <v>0</v>
      </c>
      <c r="I30" s="29"/>
    </row>
    <row r="31" spans="1:38" s="42" customFormat="1" ht="19.5" hidden="1">
      <c r="A31" s="285" t="s">
        <v>269</v>
      </c>
      <c r="B31" s="584" t="s">
        <v>166</v>
      </c>
      <c r="C31" s="345" t="s">
        <v>167</v>
      </c>
      <c r="D31" s="346" t="s">
        <v>180</v>
      </c>
      <c r="E31" s="384" t="s">
        <v>268</v>
      </c>
      <c r="F31" s="385" t="s">
        <v>219</v>
      </c>
      <c r="G31" s="349"/>
      <c r="H31" s="350">
        <f>+H32</f>
        <v>0</v>
      </c>
      <c r="I31" s="13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585" t="s">
        <v>271</v>
      </c>
      <c r="B32" s="586" t="s">
        <v>166</v>
      </c>
      <c r="C32" s="352" t="s">
        <v>167</v>
      </c>
      <c r="D32" s="353" t="s">
        <v>180</v>
      </c>
      <c r="E32" s="386" t="s">
        <v>268</v>
      </c>
      <c r="F32" s="387" t="s">
        <v>270</v>
      </c>
      <c r="G32" s="356"/>
      <c r="H32" s="357">
        <f>+H33</f>
        <v>0</v>
      </c>
      <c r="I32" s="1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31.5" hidden="1">
      <c r="A33" s="589" t="s">
        <v>175</v>
      </c>
      <c r="B33" s="388" t="s">
        <v>166</v>
      </c>
      <c r="C33" s="359" t="s">
        <v>167</v>
      </c>
      <c r="D33" s="359" t="s">
        <v>180</v>
      </c>
      <c r="E33" s="389" t="s">
        <v>268</v>
      </c>
      <c r="F33" s="390" t="s">
        <v>270</v>
      </c>
      <c r="G33" s="359" t="s">
        <v>176</v>
      </c>
      <c r="H33" s="391"/>
      <c r="I33" s="29"/>
    </row>
    <row r="34" spans="1:9" s="27" customFormat="1" ht="18.75">
      <c r="A34" s="281" t="s">
        <v>182</v>
      </c>
      <c r="B34" s="393" t="s">
        <v>166</v>
      </c>
      <c r="C34" s="331" t="s">
        <v>167</v>
      </c>
      <c r="D34" s="332" t="s">
        <v>183</v>
      </c>
      <c r="E34" s="392"/>
      <c r="F34" s="393"/>
      <c r="G34" s="335"/>
      <c r="H34" s="336">
        <f>SUM(H35,H39)</f>
        <v>1097</v>
      </c>
      <c r="I34" s="22"/>
    </row>
    <row r="35" spans="1:9" s="43" customFormat="1" ht="31.5">
      <c r="A35" s="302" t="s">
        <v>258</v>
      </c>
      <c r="B35" s="394" t="s">
        <v>166</v>
      </c>
      <c r="C35" s="378" t="s">
        <v>167</v>
      </c>
      <c r="D35" s="395">
        <v>13</v>
      </c>
      <c r="E35" s="396" t="s">
        <v>257</v>
      </c>
      <c r="F35" s="397" t="s">
        <v>522</v>
      </c>
      <c r="G35" s="398"/>
      <c r="H35" s="399">
        <f>+H36</f>
        <v>50</v>
      </c>
      <c r="I35" s="22" t="s">
        <v>437</v>
      </c>
    </row>
    <row r="36" spans="1:9" s="27" customFormat="1" ht="31.5">
      <c r="A36" s="292" t="s">
        <v>552</v>
      </c>
      <c r="B36" s="593" t="s">
        <v>166</v>
      </c>
      <c r="C36" s="401" t="s">
        <v>167</v>
      </c>
      <c r="D36" s="402">
        <v>13</v>
      </c>
      <c r="E36" s="403" t="s">
        <v>259</v>
      </c>
      <c r="F36" s="404" t="s">
        <v>522</v>
      </c>
      <c r="G36" s="401"/>
      <c r="H36" s="405">
        <f>H37</f>
        <v>50</v>
      </c>
      <c r="I36" s="22"/>
    </row>
    <row r="37" spans="1:9" s="27" customFormat="1" ht="31.5">
      <c r="A37" s="297" t="s">
        <v>261</v>
      </c>
      <c r="B37" s="594" t="s">
        <v>166</v>
      </c>
      <c r="C37" s="407" t="s">
        <v>167</v>
      </c>
      <c r="D37" s="408">
        <v>13</v>
      </c>
      <c r="E37" s="409" t="s">
        <v>259</v>
      </c>
      <c r="F37" s="410" t="s">
        <v>524</v>
      </c>
      <c r="G37" s="411"/>
      <c r="H37" s="412">
        <f>H38</f>
        <v>50</v>
      </c>
      <c r="I37" s="22"/>
    </row>
    <row r="38" spans="1:9" s="27" customFormat="1" ht="31.5">
      <c r="A38" s="135" t="s">
        <v>175</v>
      </c>
      <c r="B38" s="587" t="s">
        <v>166</v>
      </c>
      <c r="C38" s="413" t="s">
        <v>167</v>
      </c>
      <c r="D38" s="414">
        <v>13</v>
      </c>
      <c r="E38" s="415" t="s">
        <v>259</v>
      </c>
      <c r="F38" s="416" t="s">
        <v>524</v>
      </c>
      <c r="G38" s="417" t="s">
        <v>176</v>
      </c>
      <c r="H38" s="418">
        <v>50</v>
      </c>
      <c r="I38" s="22"/>
    </row>
    <row r="39" spans="1:9" s="27" customFormat="1" ht="31.5">
      <c r="A39" s="591" t="s">
        <v>263</v>
      </c>
      <c r="B39" s="592" t="s">
        <v>166</v>
      </c>
      <c r="C39" s="419" t="s">
        <v>167</v>
      </c>
      <c r="D39" s="420" t="s">
        <v>183</v>
      </c>
      <c r="E39" s="421" t="s">
        <v>262</v>
      </c>
      <c r="F39" s="422" t="s">
        <v>531</v>
      </c>
      <c r="G39" s="419"/>
      <c r="H39" s="383">
        <f>+H40</f>
        <v>1047</v>
      </c>
      <c r="I39" s="22"/>
    </row>
    <row r="40" spans="1:9" s="27" customFormat="1" ht="18.75">
      <c r="A40" s="296" t="s">
        <v>265</v>
      </c>
      <c r="B40" s="595" t="s">
        <v>166</v>
      </c>
      <c r="C40" s="424" t="s">
        <v>167</v>
      </c>
      <c r="D40" s="424" t="s">
        <v>183</v>
      </c>
      <c r="E40" s="425" t="s">
        <v>264</v>
      </c>
      <c r="F40" s="404" t="s">
        <v>531</v>
      </c>
      <c r="G40" s="426"/>
      <c r="H40" s="405">
        <f>+H41+H45</f>
        <v>1047</v>
      </c>
      <c r="I40" s="22"/>
    </row>
    <row r="41" spans="1:255" s="45" customFormat="1" ht="31.5">
      <c r="A41" s="297" t="s">
        <v>222</v>
      </c>
      <c r="B41" s="596" t="s">
        <v>166</v>
      </c>
      <c r="C41" s="428" t="s">
        <v>167</v>
      </c>
      <c r="D41" s="428">
        <v>13</v>
      </c>
      <c r="E41" s="429" t="s">
        <v>264</v>
      </c>
      <c r="F41" s="430" t="s">
        <v>525</v>
      </c>
      <c r="G41" s="428"/>
      <c r="H41" s="431">
        <f>SUM(H42:H44)</f>
        <v>1002</v>
      </c>
      <c r="I41" s="22" t="s">
        <v>426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63">
      <c r="A42" s="138" t="s">
        <v>174</v>
      </c>
      <c r="B42" s="597" t="s">
        <v>166</v>
      </c>
      <c r="C42" s="433" t="s">
        <v>167</v>
      </c>
      <c r="D42" s="433">
        <v>13</v>
      </c>
      <c r="E42" s="415" t="s">
        <v>264</v>
      </c>
      <c r="F42" s="416" t="s">
        <v>525</v>
      </c>
      <c r="G42" s="433" t="s">
        <v>169</v>
      </c>
      <c r="H42" s="434">
        <v>1002</v>
      </c>
      <c r="I42" s="62"/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31.5" hidden="1">
      <c r="A43" s="135" t="s">
        <v>175</v>
      </c>
      <c r="B43" s="435" t="s">
        <v>166</v>
      </c>
      <c r="C43" s="433" t="s">
        <v>167</v>
      </c>
      <c r="D43" s="433">
        <v>13</v>
      </c>
      <c r="E43" s="415" t="s">
        <v>264</v>
      </c>
      <c r="F43" s="416" t="s">
        <v>221</v>
      </c>
      <c r="G43" s="433" t="s">
        <v>176</v>
      </c>
      <c r="H43" s="436">
        <v>0</v>
      </c>
      <c r="I43" s="62"/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19.5" hidden="1">
      <c r="A44" s="138" t="s">
        <v>177</v>
      </c>
      <c r="B44" s="598" t="s">
        <v>166</v>
      </c>
      <c r="C44" s="433" t="s">
        <v>167</v>
      </c>
      <c r="D44" s="433">
        <v>13</v>
      </c>
      <c r="E44" s="415" t="s">
        <v>264</v>
      </c>
      <c r="F44" s="416" t="s">
        <v>221</v>
      </c>
      <c r="G44" s="433" t="s">
        <v>178</v>
      </c>
      <c r="H44" s="434">
        <v>0</v>
      </c>
      <c r="I44" s="62"/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31.5" hidden="1">
      <c r="A45" s="297" t="s">
        <v>440</v>
      </c>
      <c r="B45" s="596" t="s">
        <v>166</v>
      </c>
      <c r="C45" s="438" t="s">
        <v>167</v>
      </c>
      <c r="D45" s="438">
        <v>13</v>
      </c>
      <c r="E45" s="439" t="s">
        <v>264</v>
      </c>
      <c r="F45" s="440" t="s">
        <v>438</v>
      </c>
      <c r="G45" s="441"/>
      <c r="H45" s="442">
        <f>SUM(H46)</f>
        <v>45</v>
      </c>
      <c r="I45" s="62" t="s">
        <v>439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8.25" customHeight="1">
      <c r="A46" s="135" t="s">
        <v>175</v>
      </c>
      <c r="B46" s="435" t="s">
        <v>166</v>
      </c>
      <c r="C46" s="433" t="s">
        <v>167</v>
      </c>
      <c r="D46" s="433">
        <v>13</v>
      </c>
      <c r="E46" s="415" t="s">
        <v>264</v>
      </c>
      <c r="F46" s="416" t="s">
        <v>525</v>
      </c>
      <c r="G46" s="443" t="s">
        <v>176</v>
      </c>
      <c r="H46" s="434">
        <v>45</v>
      </c>
      <c r="I46" s="62"/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9" s="27" customFormat="1" ht="18.75">
      <c r="A47" s="299" t="s">
        <v>186</v>
      </c>
      <c r="B47" s="448" t="s">
        <v>166</v>
      </c>
      <c r="C47" s="445" t="s">
        <v>168</v>
      </c>
      <c r="D47" s="446"/>
      <c r="E47" s="447"/>
      <c r="F47" s="448"/>
      <c r="G47" s="449"/>
      <c r="H47" s="329">
        <f>+H48</f>
        <v>67.1</v>
      </c>
      <c r="I47" s="22"/>
    </row>
    <row r="48" spans="1:9" s="27" customFormat="1" ht="18.75">
      <c r="A48" s="300" t="s">
        <v>187</v>
      </c>
      <c r="B48" s="599" t="s">
        <v>166</v>
      </c>
      <c r="C48" s="451" t="s">
        <v>168</v>
      </c>
      <c r="D48" s="451" t="s">
        <v>188</v>
      </c>
      <c r="E48" s="452"/>
      <c r="F48" s="453"/>
      <c r="G48" s="451"/>
      <c r="H48" s="336">
        <f>H49</f>
        <v>67.1</v>
      </c>
      <c r="I48" s="22"/>
    </row>
    <row r="49" spans="1:9" s="43" customFormat="1" ht="31.5">
      <c r="A49" s="591" t="s">
        <v>263</v>
      </c>
      <c r="B49" s="592" t="s">
        <v>166</v>
      </c>
      <c r="C49" s="419" t="s">
        <v>168</v>
      </c>
      <c r="D49" s="420" t="s">
        <v>188</v>
      </c>
      <c r="E49" s="421" t="s">
        <v>262</v>
      </c>
      <c r="F49" s="422" t="s">
        <v>531</v>
      </c>
      <c r="G49" s="419"/>
      <c r="H49" s="383">
        <f>H50</f>
        <v>67.1</v>
      </c>
      <c r="I49" s="3"/>
    </row>
    <row r="50" spans="1:9" s="27" customFormat="1" ht="18.75">
      <c r="A50" s="296" t="s">
        <v>265</v>
      </c>
      <c r="B50" s="595" t="s">
        <v>166</v>
      </c>
      <c r="C50" s="424" t="s">
        <v>168</v>
      </c>
      <c r="D50" s="424" t="s">
        <v>188</v>
      </c>
      <c r="E50" s="425" t="s">
        <v>264</v>
      </c>
      <c r="F50" s="404" t="s">
        <v>531</v>
      </c>
      <c r="G50" s="426"/>
      <c r="H50" s="405">
        <f>H51</f>
        <v>67.1</v>
      </c>
      <c r="I50" s="22"/>
    </row>
    <row r="51" spans="1:9" s="27" customFormat="1" ht="31.5">
      <c r="A51" s="301" t="s">
        <v>267</v>
      </c>
      <c r="B51" s="600" t="s">
        <v>166</v>
      </c>
      <c r="C51" s="455" t="s">
        <v>168</v>
      </c>
      <c r="D51" s="455" t="s">
        <v>188</v>
      </c>
      <c r="E51" s="456" t="s">
        <v>264</v>
      </c>
      <c r="F51" s="410" t="s">
        <v>526</v>
      </c>
      <c r="G51" s="455"/>
      <c r="H51" s="412">
        <f>SUM(H52:H54)</f>
        <v>67.1</v>
      </c>
      <c r="I51" s="22"/>
    </row>
    <row r="52" spans="1:9" s="27" customFormat="1" ht="63" hidden="1">
      <c r="A52" s="135" t="s">
        <v>174</v>
      </c>
      <c r="B52" s="587" t="s">
        <v>166</v>
      </c>
      <c r="C52" s="359" t="s">
        <v>168</v>
      </c>
      <c r="D52" s="359" t="s">
        <v>188</v>
      </c>
      <c r="E52" s="457" t="s">
        <v>264</v>
      </c>
      <c r="F52" s="458" t="s">
        <v>266</v>
      </c>
      <c r="G52" s="359" t="s">
        <v>169</v>
      </c>
      <c r="H52" s="459">
        <v>0</v>
      </c>
      <c r="I52" s="22"/>
    </row>
    <row r="53" spans="1:9" s="27" customFormat="1" ht="31.5">
      <c r="A53" s="297" t="s">
        <v>222</v>
      </c>
      <c r="B53" s="687" t="s">
        <v>532</v>
      </c>
      <c r="C53" s="359" t="s">
        <v>168</v>
      </c>
      <c r="D53" s="359" t="s">
        <v>188</v>
      </c>
      <c r="E53" s="457" t="s">
        <v>262</v>
      </c>
      <c r="F53" s="458" t="s">
        <v>526</v>
      </c>
      <c r="G53" s="359" t="s">
        <v>169</v>
      </c>
      <c r="H53" s="459">
        <v>67.1</v>
      </c>
      <c r="I53" s="22"/>
    </row>
    <row r="54" spans="1:9" s="27" customFormat="1" ht="31.5" hidden="1">
      <c r="A54" s="135" t="s">
        <v>175</v>
      </c>
      <c r="B54" s="587" t="s">
        <v>166</v>
      </c>
      <c r="C54" s="359" t="s">
        <v>168</v>
      </c>
      <c r="D54" s="359" t="s">
        <v>188</v>
      </c>
      <c r="E54" s="457" t="s">
        <v>264</v>
      </c>
      <c r="F54" s="458" t="s">
        <v>526</v>
      </c>
      <c r="G54" s="359" t="s">
        <v>176</v>
      </c>
      <c r="H54" s="459"/>
      <c r="I54" s="22"/>
    </row>
    <row r="55" spans="1:9" s="48" customFormat="1" ht="31.5" hidden="1">
      <c r="A55" s="280" t="s">
        <v>189</v>
      </c>
      <c r="B55" s="475" t="s">
        <v>166</v>
      </c>
      <c r="C55" s="460" t="s">
        <v>188</v>
      </c>
      <c r="D55" s="460"/>
      <c r="E55" s="447"/>
      <c r="F55" s="448"/>
      <c r="G55" s="460"/>
      <c r="H55" s="461">
        <f>+H56+H61</f>
        <v>0</v>
      </c>
      <c r="I55" s="21"/>
    </row>
    <row r="56" spans="1:9" s="48" customFormat="1" ht="31.5" hidden="1">
      <c r="A56" s="281" t="s">
        <v>190</v>
      </c>
      <c r="B56" s="393" t="s">
        <v>166</v>
      </c>
      <c r="C56" s="462" t="s">
        <v>188</v>
      </c>
      <c r="D56" s="462" t="s">
        <v>191</v>
      </c>
      <c r="E56" s="452"/>
      <c r="F56" s="453"/>
      <c r="G56" s="331"/>
      <c r="H56" s="336">
        <f>H57</f>
        <v>0</v>
      </c>
      <c r="I56" s="21"/>
    </row>
    <row r="57" spans="1:9" s="49" customFormat="1" ht="78.75" hidden="1">
      <c r="A57" s="302" t="s">
        <v>457</v>
      </c>
      <c r="B57" s="601" t="s">
        <v>166</v>
      </c>
      <c r="C57" s="464" t="s">
        <v>188</v>
      </c>
      <c r="D57" s="464" t="s">
        <v>191</v>
      </c>
      <c r="E57" s="421" t="s">
        <v>245</v>
      </c>
      <c r="F57" s="422" t="s">
        <v>219</v>
      </c>
      <c r="G57" s="464"/>
      <c r="H57" s="465">
        <f>+H58</f>
        <v>0</v>
      </c>
      <c r="I57" s="23"/>
    </row>
    <row r="58" spans="1:9" s="48" customFormat="1" ht="126" hidden="1">
      <c r="A58" s="292" t="s">
        <v>456</v>
      </c>
      <c r="B58" s="593" t="s">
        <v>166</v>
      </c>
      <c r="C58" s="466" t="s">
        <v>188</v>
      </c>
      <c r="D58" s="466" t="s">
        <v>191</v>
      </c>
      <c r="E58" s="425" t="s">
        <v>246</v>
      </c>
      <c r="F58" s="404" t="s">
        <v>219</v>
      </c>
      <c r="G58" s="466"/>
      <c r="H58" s="467">
        <f>+H59</f>
        <v>0</v>
      </c>
      <c r="I58" s="21"/>
    </row>
    <row r="59" spans="1:9" s="27" customFormat="1" ht="63" hidden="1">
      <c r="A59" s="297" t="s">
        <v>248</v>
      </c>
      <c r="B59" s="594" t="s">
        <v>166</v>
      </c>
      <c r="C59" s="468" t="s">
        <v>188</v>
      </c>
      <c r="D59" s="468" t="s">
        <v>191</v>
      </c>
      <c r="E59" s="456" t="s">
        <v>246</v>
      </c>
      <c r="F59" s="410" t="s">
        <v>247</v>
      </c>
      <c r="G59" s="428"/>
      <c r="H59" s="412">
        <f>SUM(H60:H60)</f>
        <v>0</v>
      </c>
      <c r="I59" s="22"/>
    </row>
    <row r="60" spans="1:9" s="268" customFormat="1" ht="31.5" hidden="1">
      <c r="A60" s="135" t="s">
        <v>175</v>
      </c>
      <c r="B60" s="587" t="s">
        <v>166</v>
      </c>
      <c r="C60" s="469" t="s">
        <v>188</v>
      </c>
      <c r="D60" s="469" t="s">
        <v>191</v>
      </c>
      <c r="E60" s="457" t="s">
        <v>246</v>
      </c>
      <c r="F60" s="458" t="s">
        <v>247</v>
      </c>
      <c r="G60" s="470" t="s">
        <v>176</v>
      </c>
      <c r="H60" s="374">
        <v>0</v>
      </c>
      <c r="I60" s="267"/>
    </row>
    <row r="61" spans="1:9" s="43" customFormat="1" ht="39.75" customHeight="1" hidden="1">
      <c r="A61" s="300" t="s">
        <v>192</v>
      </c>
      <c r="B61" s="599" t="s">
        <v>166</v>
      </c>
      <c r="C61" s="451" t="s">
        <v>188</v>
      </c>
      <c r="D61" s="451">
        <v>14</v>
      </c>
      <c r="E61" s="452"/>
      <c r="F61" s="453"/>
      <c r="G61" s="451"/>
      <c r="H61" s="336">
        <f>+H62</f>
        <v>0</v>
      </c>
      <c r="I61" s="3"/>
    </row>
    <row r="62" spans="1:9" s="43" customFormat="1" ht="78.75" hidden="1">
      <c r="A62" s="302" t="s">
        <v>457</v>
      </c>
      <c r="B62" s="601" t="s">
        <v>166</v>
      </c>
      <c r="C62" s="471" t="s">
        <v>188</v>
      </c>
      <c r="D62" s="471">
        <v>14</v>
      </c>
      <c r="E62" s="421" t="s">
        <v>245</v>
      </c>
      <c r="F62" s="422" t="s">
        <v>219</v>
      </c>
      <c r="G62" s="471"/>
      <c r="H62" s="383">
        <f>+H63</f>
        <v>0</v>
      </c>
      <c r="I62" s="3"/>
    </row>
    <row r="63" spans="1:9" s="27" customFormat="1" ht="126" hidden="1">
      <c r="A63" s="292" t="s">
        <v>456</v>
      </c>
      <c r="B63" s="593" t="s">
        <v>166</v>
      </c>
      <c r="C63" s="472" t="s">
        <v>188</v>
      </c>
      <c r="D63" s="472" t="s">
        <v>193</v>
      </c>
      <c r="E63" s="425" t="s">
        <v>246</v>
      </c>
      <c r="F63" s="404" t="s">
        <v>219</v>
      </c>
      <c r="G63" s="472"/>
      <c r="H63" s="405">
        <f>+H64</f>
        <v>0</v>
      </c>
      <c r="I63" s="22"/>
    </row>
    <row r="64" spans="1:9" s="27" customFormat="1" ht="63" hidden="1">
      <c r="A64" s="297" t="s">
        <v>248</v>
      </c>
      <c r="B64" s="594" t="s">
        <v>166</v>
      </c>
      <c r="C64" s="455" t="s">
        <v>188</v>
      </c>
      <c r="D64" s="455">
        <v>14</v>
      </c>
      <c r="E64" s="456" t="s">
        <v>246</v>
      </c>
      <c r="F64" s="410" t="s">
        <v>247</v>
      </c>
      <c r="G64" s="428"/>
      <c r="H64" s="412">
        <f>H65</f>
        <v>0</v>
      </c>
      <c r="I64" s="22"/>
    </row>
    <row r="65" spans="1:9" s="27" customFormat="1" ht="31.5" hidden="1">
      <c r="A65" s="135" t="s">
        <v>175</v>
      </c>
      <c r="B65" s="587" t="s">
        <v>166</v>
      </c>
      <c r="C65" s="473" t="s">
        <v>188</v>
      </c>
      <c r="D65" s="473">
        <v>14</v>
      </c>
      <c r="E65" s="457" t="s">
        <v>246</v>
      </c>
      <c r="F65" s="458" t="s">
        <v>247</v>
      </c>
      <c r="G65" s="359" t="s">
        <v>176</v>
      </c>
      <c r="H65" s="459">
        <v>0</v>
      </c>
      <c r="I65" s="22"/>
    </row>
    <row r="66" spans="1:9" s="27" customFormat="1" ht="18.75" hidden="1">
      <c r="A66" s="280" t="s">
        <v>194</v>
      </c>
      <c r="B66" s="475" t="s">
        <v>166</v>
      </c>
      <c r="C66" s="324" t="s">
        <v>173</v>
      </c>
      <c r="D66" s="474"/>
      <c r="E66" s="474"/>
      <c r="F66" s="475"/>
      <c r="G66" s="328"/>
      <c r="H66" s="329">
        <f>+H67</f>
        <v>0</v>
      </c>
      <c r="I66" s="22"/>
    </row>
    <row r="67" spans="1:9" s="27" customFormat="1" ht="18.75" hidden="1">
      <c r="A67" s="303" t="s">
        <v>195</v>
      </c>
      <c r="B67" s="602" t="s">
        <v>166</v>
      </c>
      <c r="C67" s="477" t="s">
        <v>173</v>
      </c>
      <c r="D67" s="478" t="s">
        <v>213</v>
      </c>
      <c r="E67" s="479"/>
      <c r="F67" s="480"/>
      <c r="G67" s="481"/>
      <c r="H67" s="482">
        <f>SUM(H72,H68)</f>
        <v>0</v>
      </c>
      <c r="I67" s="22"/>
    </row>
    <row r="68" spans="1:38" s="42" customFormat="1" ht="78.75" hidden="1">
      <c r="A68" s="582" t="s">
        <v>458</v>
      </c>
      <c r="B68" s="583" t="s">
        <v>166</v>
      </c>
      <c r="C68" s="338" t="s">
        <v>173</v>
      </c>
      <c r="D68" s="339" t="s">
        <v>196</v>
      </c>
      <c r="E68" s="340" t="s">
        <v>428</v>
      </c>
      <c r="F68" s="341" t="s">
        <v>219</v>
      </c>
      <c r="G68" s="342"/>
      <c r="H68" s="343">
        <f>SUM(H69)</f>
        <v>0</v>
      </c>
      <c r="I68" s="13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1:248" s="41" customFormat="1" ht="110.25" hidden="1">
      <c r="A69" s="603" t="s">
        <v>476</v>
      </c>
      <c r="B69" s="604" t="s">
        <v>166</v>
      </c>
      <c r="C69" s="345" t="s">
        <v>173</v>
      </c>
      <c r="D69" s="346" t="s">
        <v>196</v>
      </c>
      <c r="E69" s="484" t="s">
        <v>429</v>
      </c>
      <c r="F69" s="485" t="s">
        <v>219</v>
      </c>
      <c r="G69" s="486"/>
      <c r="H69" s="487">
        <f>SUM(H70)</f>
        <v>0</v>
      </c>
      <c r="I69" s="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</row>
    <row r="70" spans="1:248" s="51" customFormat="1" ht="47.25" hidden="1">
      <c r="A70" s="605" t="s">
        <v>431</v>
      </c>
      <c r="B70" s="606" t="s">
        <v>166</v>
      </c>
      <c r="C70" s="352" t="s">
        <v>173</v>
      </c>
      <c r="D70" s="353" t="s">
        <v>196</v>
      </c>
      <c r="E70" s="489" t="s">
        <v>429</v>
      </c>
      <c r="F70" s="490" t="s">
        <v>430</v>
      </c>
      <c r="G70" s="491"/>
      <c r="H70" s="357">
        <f>+H71</f>
        <v>0</v>
      </c>
      <c r="I70" s="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</row>
    <row r="71" spans="1:249" s="39" customFormat="1" ht="31.5" hidden="1">
      <c r="A71" s="135" t="s">
        <v>175</v>
      </c>
      <c r="B71" s="587" t="s">
        <v>166</v>
      </c>
      <c r="C71" s="492" t="s">
        <v>173</v>
      </c>
      <c r="D71" s="493" t="s">
        <v>196</v>
      </c>
      <c r="E71" s="494" t="s">
        <v>429</v>
      </c>
      <c r="F71" s="495" t="s">
        <v>430</v>
      </c>
      <c r="G71" s="496" t="s">
        <v>176</v>
      </c>
      <c r="H71" s="497">
        <v>0</v>
      </c>
      <c r="I71" s="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</row>
    <row r="72" spans="1:38" s="42" customFormat="1" ht="65.25" customHeight="1" hidden="1">
      <c r="A72" s="582" t="s">
        <v>460</v>
      </c>
      <c r="B72" s="583" t="s">
        <v>166</v>
      </c>
      <c r="C72" s="338" t="s">
        <v>173</v>
      </c>
      <c r="D72" s="339" t="s">
        <v>213</v>
      </c>
      <c r="E72" s="340" t="s">
        <v>184</v>
      </c>
      <c r="F72" s="341" t="s">
        <v>522</v>
      </c>
      <c r="G72" s="342"/>
      <c r="H72" s="343">
        <f>+H73+H69</f>
        <v>0</v>
      </c>
      <c r="I72" s="13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</row>
    <row r="73" spans="1:248" s="41" customFormat="1" ht="110.25" hidden="1">
      <c r="A73" s="603" t="s">
        <v>477</v>
      </c>
      <c r="B73" s="604" t="s">
        <v>166</v>
      </c>
      <c r="C73" s="345" t="s">
        <v>173</v>
      </c>
      <c r="D73" s="346" t="s">
        <v>213</v>
      </c>
      <c r="E73" s="484" t="s">
        <v>230</v>
      </c>
      <c r="F73" s="485" t="s">
        <v>522</v>
      </c>
      <c r="G73" s="486"/>
      <c r="H73" s="487">
        <f>+H74</f>
        <v>0</v>
      </c>
      <c r="I73" s="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</row>
    <row r="74" spans="1:248" s="41" customFormat="1" ht="31.5" hidden="1">
      <c r="A74" s="605" t="s">
        <v>231</v>
      </c>
      <c r="B74" s="606" t="s">
        <v>166</v>
      </c>
      <c r="C74" s="352" t="s">
        <v>173</v>
      </c>
      <c r="D74" s="353" t="s">
        <v>213</v>
      </c>
      <c r="E74" s="489" t="s">
        <v>230</v>
      </c>
      <c r="F74" s="490" t="s">
        <v>527</v>
      </c>
      <c r="G74" s="491"/>
      <c r="H74" s="357">
        <f>+H75</f>
        <v>0</v>
      </c>
      <c r="I74" s="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</row>
    <row r="75" spans="1:248" s="41" customFormat="1" ht="31.5" hidden="1">
      <c r="A75" s="135" t="s">
        <v>175</v>
      </c>
      <c r="B75" s="587" t="s">
        <v>166</v>
      </c>
      <c r="C75" s="492" t="s">
        <v>173</v>
      </c>
      <c r="D75" s="493" t="s">
        <v>196</v>
      </c>
      <c r="E75" s="494" t="s">
        <v>230</v>
      </c>
      <c r="F75" s="495" t="s">
        <v>527</v>
      </c>
      <c r="G75" s="496" t="s">
        <v>176</v>
      </c>
      <c r="H75" s="497"/>
      <c r="I75" s="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</row>
    <row r="76" spans="1:9" s="43" customFormat="1" ht="18.75">
      <c r="A76" s="299" t="s">
        <v>197</v>
      </c>
      <c r="B76" s="448" t="s">
        <v>166</v>
      </c>
      <c r="C76" s="445" t="s">
        <v>198</v>
      </c>
      <c r="D76" s="445"/>
      <c r="E76" s="498"/>
      <c r="F76" s="499"/>
      <c r="G76" s="445"/>
      <c r="H76" s="500">
        <f>SUM(H77)</f>
        <v>90</v>
      </c>
      <c r="I76" s="3"/>
    </row>
    <row r="77" spans="1:9" s="27" customFormat="1" ht="18.75">
      <c r="A77" s="300" t="s">
        <v>199</v>
      </c>
      <c r="B77" s="599" t="s">
        <v>166</v>
      </c>
      <c r="C77" s="451" t="s">
        <v>198</v>
      </c>
      <c r="D77" s="451" t="s">
        <v>188</v>
      </c>
      <c r="E77" s="501"/>
      <c r="F77" s="502"/>
      <c r="G77" s="451"/>
      <c r="H77" s="503">
        <f>+H78</f>
        <v>90</v>
      </c>
      <c r="I77" s="22"/>
    </row>
    <row r="78" spans="1:38" s="54" customFormat="1" ht="63">
      <c r="A78" s="607" t="s">
        <v>565</v>
      </c>
      <c r="B78" s="504" t="s">
        <v>166</v>
      </c>
      <c r="C78" s="471" t="s">
        <v>198</v>
      </c>
      <c r="D78" s="505" t="s">
        <v>188</v>
      </c>
      <c r="E78" s="506" t="s">
        <v>232</v>
      </c>
      <c r="F78" s="507" t="s">
        <v>522</v>
      </c>
      <c r="G78" s="508"/>
      <c r="H78" s="509">
        <f>+H79</f>
        <v>90</v>
      </c>
      <c r="I78" s="26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8" s="42" customFormat="1" ht="94.5">
      <c r="A79" s="285" t="s">
        <v>566</v>
      </c>
      <c r="B79" s="608" t="s">
        <v>166</v>
      </c>
      <c r="C79" s="345" t="s">
        <v>198</v>
      </c>
      <c r="D79" s="346" t="s">
        <v>188</v>
      </c>
      <c r="E79" s="511" t="s">
        <v>233</v>
      </c>
      <c r="F79" s="512" t="s">
        <v>531</v>
      </c>
      <c r="G79" s="349"/>
      <c r="H79" s="350">
        <f>+H80+H82</f>
        <v>90</v>
      </c>
      <c r="I79" s="13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1:9" s="41" customFormat="1" ht="31.5">
      <c r="A80" s="585" t="s">
        <v>235</v>
      </c>
      <c r="B80" s="586" t="s">
        <v>166</v>
      </c>
      <c r="C80" s="352" t="s">
        <v>198</v>
      </c>
      <c r="D80" s="353" t="s">
        <v>188</v>
      </c>
      <c r="E80" s="513" t="s">
        <v>233</v>
      </c>
      <c r="F80" s="514" t="s">
        <v>528</v>
      </c>
      <c r="G80" s="356"/>
      <c r="H80" s="357">
        <f>SUM(H81)</f>
        <v>90</v>
      </c>
      <c r="I80" s="13"/>
    </row>
    <row r="81" spans="1:9" s="41" customFormat="1" ht="31.5">
      <c r="A81" s="135" t="s">
        <v>175</v>
      </c>
      <c r="B81" s="587" t="s">
        <v>166</v>
      </c>
      <c r="C81" s="492" t="s">
        <v>198</v>
      </c>
      <c r="D81" s="493" t="s">
        <v>188</v>
      </c>
      <c r="E81" s="515" t="s">
        <v>233</v>
      </c>
      <c r="F81" s="516" t="s">
        <v>528</v>
      </c>
      <c r="G81" s="363" t="s">
        <v>176</v>
      </c>
      <c r="H81" s="364">
        <v>90</v>
      </c>
      <c r="I81" s="13"/>
    </row>
    <row r="82" spans="1:38" s="42" customFormat="1" ht="19.5" hidden="1">
      <c r="A82" s="585" t="s">
        <v>237</v>
      </c>
      <c r="B82" s="609" t="s">
        <v>166</v>
      </c>
      <c r="C82" s="352"/>
      <c r="D82" s="353"/>
      <c r="E82" s="386" t="s">
        <v>233</v>
      </c>
      <c r="F82" s="387" t="s">
        <v>236</v>
      </c>
      <c r="G82" s="356"/>
      <c r="H82" s="357">
        <f>SUM(H83)</f>
        <v>0</v>
      </c>
      <c r="I82" s="13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9" s="41" customFormat="1" ht="31.5" hidden="1">
      <c r="A83" s="135" t="s">
        <v>175</v>
      </c>
      <c r="B83" s="587" t="s">
        <v>166</v>
      </c>
      <c r="C83" s="492" t="s">
        <v>198</v>
      </c>
      <c r="D83" s="493" t="s">
        <v>188</v>
      </c>
      <c r="E83" s="515" t="s">
        <v>233</v>
      </c>
      <c r="F83" s="516" t="s">
        <v>236</v>
      </c>
      <c r="G83" s="363" t="s">
        <v>176</v>
      </c>
      <c r="H83" s="364">
        <v>0</v>
      </c>
      <c r="I83" s="13"/>
    </row>
    <row r="84" spans="1:9" s="41" customFormat="1" ht="19.5" hidden="1">
      <c r="A84" s="315" t="s">
        <v>208</v>
      </c>
      <c r="B84" s="610" t="s">
        <v>166</v>
      </c>
      <c r="C84" s="519" t="s">
        <v>180</v>
      </c>
      <c r="D84" s="520"/>
      <c r="E84" s="521"/>
      <c r="F84" s="522"/>
      <c r="G84" s="523"/>
      <c r="H84" s="524">
        <f>+H85</f>
        <v>0</v>
      </c>
      <c r="I84" s="13"/>
    </row>
    <row r="85" spans="1:9" s="41" customFormat="1" ht="19.5" hidden="1">
      <c r="A85" s="303" t="s">
        <v>209</v>
      </c>
      <c r="B85" s="611" t="s">
        <v>166</v>
      </c>
      <c r="C85" s="477" t="s">
        <v>180</v>
      </c>
      <c r="D85" s="478" t="s">
        <v>180</v>
      </c>
      <c r="E85" s="526"/>
      <c r="F85" s="527"/>
      <c r="G85" s="528"/>
      <c r="H85" s="482">
        <f>+H86</f>
        <v>0</v>
      </c>
      <c r="I85" s="13"/>
    </row>
    <row r="86" spans="1:9" s="41" customFormat="1" ht="81" customHeight="1" hidden="1">
      <c r="A86" s="302" t="s">
        <v>432</v>
      </c>
      <c r="B86" s="612" t="s">
        <v>166</v>
      </c>
      <c r="C86" s="464" t="s">
        <v>180</v>
      </c>
      <c r="D86" s="530" t="s">
        <v>180</v>
      </c>
      <c r="E86" s="365" t="s">
        <v>238</v>
      </c>
      <c r="F86" s="366" t="s">
        <v>219</v>
      </c>
      <c r="G86" s="531"/>
      <c r="H86" s="465">
        <f>+H87</f>
        <v>0</v>
      </c>
      <c r="I86" s="13"/>
    </row>
    <row r="87" spans="1:9" s="41" customFormat="1" ht="94.5" hidden="1">
      <c r="A87" s="292" t="s">
        <v>433</v>
      </c>
      <c r="B87" s="613" t="s">
        <v>166</v>
      </c>
      <c r="C87" s="466" t="s">
        <v>180</v>
      </c>
      <c r="D87" s="533" t="s">
        <v>180</v>
      </c>
      <c r="E87" s="534" t="s">
        <v>210</v>
      </c>
      <c r="F87" s="348" t="s">
        <v>219</v>
      </c>
      <c r="G87" s="535"/>
      <c r="H87" s="467">
        <f>+H88</f>
        <v>0</v>
      </c>
      <c r="I87" s="13"/>
    </row>
    <row r="88" spans="1:9" s="41" customFormat="1" ht="19.5" hidden="1">
      <c r="A88" s="297" t="s">
        <v>240</v>
      </c>
      <c r="B88" s="614" t="s">
        <v>166</v>
      </c>
      <c r="C88" s="428" t="s">
        <v>180</v>
      </c>
      <c r="D88" s="537" t="s">
        <v>180</v>
      </c>
      <c r="E88" s="538" t="s">
        <v>210</v>
      </c>
      <c r="F88" s="355" t="s">
        <v>239</v>
      </c>
      <c r="G88" s="441"/>
      <c r="H88" s="431">
        <f>+H89</f>
        <v>0</v>
      </c>
      <c r="I88" s="13"/>
    </row>
    <row r="89" spans="1:9" s="41" customFormat="1" ht="31.5" hidden="1">
      <c r="A89" s="135" t="s">
        <v>175</v>
      </c>
      <c r="B89" s="587" t="s">
        <v>166</v>
      </c>
      <c r="C89" s="470" t="s">
        <v>180</v>
      </c>
      <c r="D89" s="539" t="s">
        <v>180</v>
      </c>
      <c r="E89" s="540" t="s">
        <v>210</v>
      </c>
      <c r="F89" s="362" t="s">
        <v>239</v>
      </c>
      <c r="G89" s="541" t="s">
        <v>176</v>
      </c>
      <c r="H89" s="436"/>
      <c r="I89" s="13"/>
    </row>
    <row r="90" spans="1:9" s="27" customFormat="1" ht="18.75">
      <c r="A90" s="280" t="s">
        <v>200</v>
      </c>
      <c r="B90" s="475" t="s">
        <v>166</v>
      </c>
      <c r="C90" s="324" t="s">
        <v>201</v>
      </c>
      <c r="D90" s="324"/>
      <c r="E90" s="498"/>
      <c r="F90" s="499"/>
      <c r="G90" s="324"/>
      <c r="H90" s="329">
        <f>+H91</f>
        <v>100</v>
      </c>
      <c r="I90" s="22"/>
    </row>
    <row r="91" spans="1:9" s="27" customFormat="1" ht="18.75">
      <c r="A91" s="281" t="s">
        <v>202</v>
      </c>
      <c r="B91" s="393" t="s">
        <v>166</v>
      </c>
      <c r="C91" s="331" t="s">
        <v>201</v>
      </c>
      <c r="D91" s="331" t="s">
        <v>167</v>
      </c>
      <c r="E91" s="392"/>
      <c r="F91" s="393"/>
      <c r="G91" s="331"/>
      <c r="H91" s="336">
        <f>+H92</f>
        <v>100</v>
      </c>
      <c r="I91" s="22"/>
    </row>
    <row r="92" spans="1:9" s="27" customFormat="1" ht="63">
      <c r="A92" s="302" t="s">
        <v>567</v>
      </c>
      <c r="B92" s="601" t="s">
        <v>166</v>
      </c>
      <c r="C92" s="464" t="s">
        <v>201</v>
      </c>
      <c r="D92" s="464" t="s">
        <v>167</v>
      </c>
      <c r="E92" s="421" t="s">
        <v>218</v>
      </c>
      <c r="F92" s="422" t="s">
        <v>522</v>
      </c>
      <c r="G92" s="542"/>
      <c r="H92" s="383">
        <f>+H93</f>
        <v>100</v>
      </c>
      <c r="I92" s="22"/>
    </row>
    <row r="93" spans="1:9" s="27" customFormat="1" ht="63">
      <c r="A93" s="292" t="s">
        <v>568</v>
      </c>
      <c r="B93" s="615" t="s">
        <v>166</v>
      </c>
      <c r="C93" s="466" t="s">
        <v>201</v>
      </c>
      <c r="D93" s="466" t="s">
        <v>167</v>
      </c>
      <c r="E93" s="544" t="s">
        <v>220</v>
      </c>
      <c r="F93" s="545" t="s">
        <v>522</v>
      </c>
      <c r="G93" s="466"/>
      <c r="H93" s="405">
        <f>H94+H98</f>
        <v>100</v>
      </c>
      <c r="I93" s="22"/>
    </row>
    <row r="94" spans="1:9" s="27" customFormat="1" ht="31.5">
      <c r="A94" s="297" t="s">
        <v>222</v>
      </c>
      <c r="B94" s="616" t="s">
        <v>166</v>
      </c>
      <c r="C94" s="428" t="s">
        <v>201</v>
      </c>
      <c r="D94" s="537" t="s">
        <v>167</v>
      </c>
      <c r="E94" s="456" t="s">
        <v>220</v>
      </c>
      <c r="F94" s="547" t="s">
        <v>529</v>
      </c>
      <c r="G94" s="441"/>
      <c r="H94" s="412">
        <f>SUM(H95:H97)</f>
        <v>100</v>
      </c>
      <c r="I94" s="22"/>
    </row>
    <row r="95" spans="1:9" s="27" customFormat="1" ht="63">
      <c r="A95" s="138" t="s">
        <v>174</v>
      </c>
      <c r="B95" s="597" t="s">
        <v>166</v>
      </c>
      <c r="C95" s="359" t="s">
        <v>201</v>
      </c>
      <c r="D95" s="359" t="s">
        <v>167</v>
      </c>
      <c r="E95" s="457" t="s">
        <v>220</v>
      </c>
      <c r="F95" s="548" t="s">
        <v>529</v>
      </c>
      <c r="G95" s="359" t="s">
        <v>169</v>
      </c>
      <c r="H95" s="459">
        <v>85</v>
      </c>
      <c r="I95" s="22"/>
    </row>
    <row r="96" spans="1:9" s="27" customFormat="1" ht="31.5">
      <c r="A96" s="135" t="s">
        <v>175</v>
      </c>
      <c r="B96" s="435" t="s">
        <v>166</v>
      </c>
      <c r="C96" s="359" t="s">
        <v>201</v>
      </c>
      <c r="D96" s="359" t="s">
        <v>167</v>
      </c>
      <c r="E96" s="457" t="s">
        <v>220</v>
      </c>
      <c r="F96" s="548" t="s">
        <v>529</v>
      </c>
      <c r="G96" s="359" t="s">
        <v>176</v>
      </c>
      <c r="H96" s="459">
        <v>10</v>
      </c>
      <c r="I96" s="22"/>
    </row>
    <row r="97" spans="1:9" s="27" customFormat="1" ht="29.25" customHeight="1">
      <c r="A97" s="135" t="s">
        <v>177</v>
      </c>
      <c r="B97" s="435" t="s">
        <v>166</v>
      </c>
      <c r="C97" s="359" t="s">
        <v>201</v>
      </c>
      <c r="D97" s="359" t="s">
        <v>167</v>
      </c>
      <c r="E97" s="457" t="s">
        <v>220</v>
      </c>
      <c r="F97" s="548" t="s">
        <v>529</v>
      </c>
      <c r="G97" s="359" t="s">
        <v>178</v>
      </c>
      <c r="H97" s="459">
        <v>5</v>
      </c>
      <c r="I97" s="22"/>
    </row>
    <row r="98" spans="1:38" s="271" customFormat="1" ht="31.5" hidden="1">
      <c r="A98" s="585" t="s">
        <v>224</v>
      </c>
      <c r="B98" s="617" t="s">
        <v>166</v>
      </c>
      <c r="C98" s="550" t="s">
        <v>201</v>
      </c>
      <c r="D98" s="551" t="s">
        <v>167</v>
      </c>
      <c r="E98" s="552" t="s">
        <v>220</v>
      </c>
      <c r="F98" s="553" t="s">
        <v>223</v>
      </c>
      <c r="G98" s="554"/>
      <c r="H98" s="555">
        <f>+H99</f>
        <v>0</v>
      </c>
      <c r="I98" s="269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</row>
    <row r="99" spans="1:38" s="271" customFormat="1" ht="31.5" hidden="1">
      <c r="A99" s="135" t="s">
        <v>175</v>
      </c>
      <c r="B99" s="556" t="s">
        <v>166</v>
      </c>
      <c r="C99" s="557" t="s">
        <v>201</v>
      </c>
      <c r="D99" s="557" t="s">
        <v>167</v>
      </c>
      <c r="E99" s="558" t="s">
        <v>220</v>
      </c>
      <c r="F99" s="559" t="s">
        <v>223</v>
      </c>
      <c r="G99" s="557" t="s">
        <v>176</v>
      </c>
      <c r="H99" s="560">
        <v>0</v>
      </c>
      <c r="I99" s="269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</row>
    <row r="100" spans="1:9" s="27" customFormat="1" ht="18.75" hidden="1">
      <c r="A100" s="280" t="s">
        <v>203</v>
      </c>
      <c r="B100" s="475" t="s">
        <v>166</v>
      </c>
      <c r="C100" s="323">
        <v>10</v>
      </c>
      <c r="D100" s="323"/>
      <c r="E100" s="498"/>
      <c r="F100" s="499"/>
      <c r="G100" s="324"/>
      <c r="H100" s="329">
        <f>+H101</f>
        <v>92</v>
      </c>
      <c r="I100" s="22"/>
    </row>
    <row r="101" spans="1:9" s="27" customFormat="1" ht="40.5" customHeight="1">
      <c r="A101" s="281" t="s">
        <v>204</v>
      </c>
      <c r="B101" s="393" t="s">
        <v>166</v>
      </c>
      <c r="C101" s="450">
        <v>10</v>
      </c>
      <c r="D101" s="451" t="s">
        <v>167</v>
      </c>
      <c r="E101" s="392"/>
      <c r="F101" s="393"/>
      <c r="G101" s="451"/>
      <c r="H101" s="336">
        <f>H102</f>
        <v>92</v>
      </c>
      <c r="I101" s="22"/>
    </row>
    <row r="102" spans="1:9" s="27" customFormat="1" ht="36" customHeight="1">
      <c r="A102" s="591" t="s">
        <v>263</v>
      </c>
      <c r="B102" s="618" t="s">
        <v>166</v>
      </c>
      <c r="C102" s="562">
        <v>10</v>
      </c>
      <c r="D102" s="563" t="s">
        <v>167</v>
      </c>
      <c r="E102" s="421" t="s">
        <v>264</v>
      </c>
      <c r="F102" s="422" t="s">
        <v>531</v>
      </c>
      <c r="G102" s="382"/>
      <c r="H102" s="383">
        <f>H103</f>
        <v>92</v>
      </c>
      <c r="I102" s="22"/>
    </row>
    <row r="103" spans="1:9" s="27" customFormat="1" ht="38.25" customHeight="1">
      <c r="A103" s="296" t="s">
        <v>265</v>
      </c>
      <c r="B103" s="619" t="s">
        <v>166</v>
      </c>
      <c r="C103" s="565">
        <v>10</v>
      </c>
      <c r="D103" s="566" t="s">
        <v>167</v>
      </c>
      <c r="E103" s="544" t="s">
        <v>264</v>
      </c>
      <c r="F103" s="545" t="s">
        <v>560</v>
      </c>
      <c r="G103" s="567"/>
      <c r="H103" s="405">
        <f>H104</f>
        <v>92</v>
      </c>
      <c r="I103" s="22"/>
    </row>
    <row r="104" spans="1:9" s="27" customFormat="1" ht="38.25" customHeight="1">
      <c r="A104" s="301" t="s">
        <v>205</v>
      </c>
      <c r="B104" s="600" t="s">
        <v>166</v>
      </c>
      <c r="C104" s="568">
        <v>10</v>
      </c>
      <c r="D104" s="569" t="s">
        <v>167</v>
      </c>
      <c r="E104" s="570" t="s">
        <v>264</v>
      </c>
      <c r="F104" s="430" t="s">
        <v>560</v>
      </c>
      <c r="G104" s="411"/>
      <c r="H104" s="412">
        <f>H105</f>
        <v>92</v>
      </c>
      <c r="I104" s="22"/>
    </row>
    <row r="105" spans="1:9" s="27" customFormat="1" ht="47.25" customHeight="1">
      <c r="A105" s="138" t="s">
        <v>206</v>
      </c>
      <c r="B105" s="598" t="s">
        <v>166</v>
      </c>
      <c r="C105" s="571">
        <v>10</v>
      </c>
      <c r="D105" s="417" t="s">
        <v>167</v>
      </c>
      <c r="E105" s="572" t="s">
        <v>264</v>
      </c>
      <c r="F105" s="416" t="s">
        <v>560</v>
      </c>
      <c r="G105" s="573" t="s">
        <v>207</v>
      </c>
      <c r="H105" s="459">
        <v>92</v>
      </c>
      <c r="I105" s="22"/>
    </row>
    <row r="106" spans="1:38" s="38" customFormat="1" ht="75.75" customHeight="1" hidden="1">
      <c r="A106" s="315" t="s">
        <v>211</v>
      </c>
      <c r="B106" s="620" t="s">
        <v>166</v>
      </c>
      <c r="C106" s="574">
        <v>11</v>
      </c>
      <c r="D106" s="520"/>
      <c r="E106" s="575"/>
      <c r="F106" s="576"/>
      <c r="G106" s="523"/>
      <c r="H106" s="524">
        <f>+H107</f>
        <v>0</v>
      </c>
      <c r="I106" s="29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38" customFormat="1" ht="82.5" customHeight="1" hidden="1">
      <c r="A107" s="303" t="s">
        <v>212</v>
      </c>
      <c r="B107" s="602" t="s">
        <v>166</v>
      </c>
      <c r="C107" s="476">
        <v>11</v>
      </c>
      <c r="D107" s="478" t="s">
        <v>168</v>
      </c>
      <c r="E107" s="577"/>
      <c r="F107" s="578"/>
      <c r="G107" s="528"/>
      <c r="H107" s="482">
        <f>+H108</f>
        <v>0</v>
      </c>
      <c r="I107" s="29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1:38" s="56" customFormat="1" ht="69.75" customHeight="1" hidden="1">
      <c r="A108" s="302" t="s">
        <v>461</v>
      </c>
      <c r="B108" s="612" t="s">
        <v>166</v>
      </c>
      <c r="C108" s="464" t="s">
        <v>213</v>
      </c>
      <c r="D108" s="530" t="s">
        <v>168</v>
      </c>
      <c r="E108" s="579" t="s">
        <v>238</v>
      </c>
      <c r="F108" s="366" t="s">
        <v>219</v>
      </c>
      <c r="G108" s="531"/>
      <c r="H108" s="465">
        <f>+H109</f>
        <v>0</v>
      </c>
      <c r="I108" s="63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</row>
    <row r="109" spans="1:38" s="38" customFormat="1" ht="67.5" customHeight="1" hidden="1">
      <c r="A109" s="292" t="s">
        <v>479</v>
      </c>
      <c r="B109" s="593" t="s">
        <v>166</v>
      </c>
      <c r="C109" s="466" t="s">
        <v>213</v>
      </c>
      <c r="D109" s="533" t="s">
        <v>168</v>
      </c>
      <c r="E109" s="534" t="s">
        <v>214</v>
      </c>
      <c r="F109" s="348" t="s">
        <v>219</v>
      </c>
      <c r="G109" s="535"/>
      <c r="H109" s="467">
        <f>+H110</f>
        <v>0</v>
      </c>
      <c r="I109" s="29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38" customFormat="1" ht="72" customHeight="1" hidden="1">
      <c r="A110" s="297" t="s">
        <v>436</v>
      </c>
      <c r="B110" s="594" t="s">
        <v>166</v>
      </c>
      <c r="C110" s="428" t="s">
        <v>213</v>
      </c>
      <c r="D110" s="537" t="s">
        <v>168</v>
      </c>
      <c r="E110" s="538" t="s">
        <v>214</v>
      </c>
      <c r="F110" s="355" t="s">
        <v>241</v>
      </c>
      <c r="G110" s="441"/>
      <c r="H110" s="431">
        <f>+H111</f>
        <v>0</v>
      </c>
      <c r="I110" s="29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38" customFormat="1" ht="66.75" customHeight="1" hidden="1">
      <c r="A111" s="672" t="s">
        <v>175</v>
      </c>
      <c r="B111" s="673" t="s">
        <v>166</v>
      </c>
      <c r="C111" s="664" t="s">
        <v>213</v>
      </c>
      <c r="D111" s="665" t="s">
        <v>168</v>
      </c>
      <c r="E111" s="650" t="s">
        <v>214</v>
      </c>
      <c r="F111" s="666" t="s">
        <v>241</v>
      </c>
      <c r="G111" s="667" t="s">
        <v>176</v>
      </c>
      <c r="H111" s="668">
        <v>0</v>
      </c>
      <c r="I111" s="29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38" customFormat="1" ht="18.75">
      <c r="A112" s="680"/>
      <c r="B112" s="680"/>
      <c r="C112" s="681"/>
      <c r="D112" s="682"/>
      <c r="E112" s="683"/>
      <c r="F112" s="684"/>
      <c r="G112" s="681"/>
      <c r="H112" s="685"/>
      <c r="I112" s="29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38" customFormat="1" ht="18.75">
      <c r="A113" s="674"/>
      <c r="B113" s="674"/>
      <c r="C113" s="675"/>
      <c r="D113" s="676"/>
      <c r="E113" s="677"/>
      <c r="F113" s="678"/>
      <c r="G113" s="675"/>
      <c r="H113" s="679"/>
      <c r="I113" s="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38" customFormat="1" ht="18.75">
      <c r="A114" s="6"/>
      <c r="B114" s="6"/>
      <c r="C114" s="7"/>
      <c r="D114" s="57"/>
      <c r="E114" s="58"/>
      <c r="F114" s="59"/>
      <c r="G114" s="7"/>
      <c r="H114" s="60"/>
      <c r="I114" s="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38" customFormat="1" ht="18.75">
      <c r="A115" s="6"/>
      <c r="B115" s="6"/>
      <c r="C115" s="7"/>
      <c r="D115" s="57"/>
      <c r="E115" s="58"/>
      <c r="F115" s="59"/>
      <c r="G115" s="7"/>
      <c r="H115" s="60"/>
      <c r="I115" s="29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38" customFormat="1" ht="18.75">
      <c r="A116" s="6"/>
      <c r="B116" s="6"/>
      <c r="C116" s="7"/>
      <c r="D116" s="57"/>
      <c r="E116" s="58"/>
      <c r="F116" s="59"/>
      <c r="G116" s="7"/>
      <c r="H116" s="60"/>
      <c r="I116" s="29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38" customFormat="1" ht="18.75">
      <c r="A117" s="6"/>
      <c r="B117" s="6"/>
      <c r="C117" s="7"/>
      <c r="D117" s="57"/>
      <c r="E117" s="58"/>
      <c r="F117" s="59"/>
      <c r="G117" s="7"/>
      <c r="H117" s="60"/>
      <c r="I117" s="2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38" customFormat="1" ht="18.75">
      <c r="A118" s="6"/>
      <c r="B118" s="6"/>
      <c r="C118" s="7"/>
      <c r="D118" s="57"/>
      <c r="E118" s="58"/>
      <c r="F118" s="59"/>
      <c r="G118" s="7"/>
      <c r="H118" s="60"/>
      <c r="I118" s="29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8" customFormat="1" ht="18.75">
      <c r="A119" s="6"/>
      <c r="B119" s="6"/>
      <c r="C119" s="7"/>
      <c r="D119" s="57"/>
      <c r="E119" s="58"/>
      <c r="F119" s="59"/>
      <c r="G119" s="7"/>
      <c r="H119" s="60"/>
      <c r="I119" s="29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38" customFormat="1" ht="18.75">
      <c r="A120" s="6"/>
      <c r="B120" s="6"/>
      <c r="C120" s="7"/>
      <c r="D120" s="57"/>
      <c r="E120" s="58"/>
      <c r="F120" s="59"/>
      <c r="G120" s="7"/>
      <c r="H120" s="60"/>
      <c r="I120" s="29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38" customFormat="1" ht="18.75">
      <c r="A121" s="6"/>
      <c r="B121" s="6"/>
      <c r="C121" s="7"/>
      <c r="D121" s="57"/>
      <c r="E121" s="58"/>
      <c r="F121" s="59"/>
      <c r="G121" s="7"/>
      <c r="H121" s="60"/>
      <c r="I121" s="29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38" customFormat="1" ht="18.75">
      <c r="A122" s="6"/>
      <c r="B122" s="6"/>
      <c r="C122" s="7"/>
      <c r="D122" s="57"/>
      <c r="E122" s="58"/>
      <c r="F122" s="59"/>
      <c r="G122" s="7"/>
      <c r="H122" s="60"/>
      <c r="I122" s="29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38" customFormat="1" ht="18.75">
      <c r="A123" s="6"/>
      <c r="B123" s="6"/>
      <c r="C123" s="7"/>
      <c r="D123" s="57"/>
      <c r="E123" s="58"/>
      <c r="F123" s="59"/>
      <c r="G123" s="7"/>
      <c r="H123" s="60"/>
      <c r="I123" s="29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38" customFormat="1" ht="18.75">
      <c r="A124" s="6"/>
      <c r="B124" s="6"/>
      <c r="C124" s="7"/>
      <c r="D124" s="57"/>
      <c r="E124" s="58"/>
      <c r="F124" s="59"/>
      <c r="G124" s="7"/>
      <c r="H124" s="60"/>
      <c r="I124" s="29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38" customFormat="1" ht="18.75">
      <c r="A125" s="6"/>
      <c r="B125" s="6"/>
      <c r="C125" s="7"/>
      <c r="D125" s="57"/>
      <c r="E125" s="58"/>
      <c r="F125" s="59"/>
      <c r="G125" s="7"/>
      <c r="H125" s="60"/>
      <c r="I125" s="29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38" customFormat="1" ht="18.75">
      <c r="A126" s="6"/>
      <c r="B126" s="6"/>
      <c r="C126" s="7"/>
      <c r="D126" s="57"/>
      <c r="E126" s="58"/>
      <c r="F126" s="59"/>
      <c r="G126" s="7"/>
      <c r="H126" s="60"/>
      <c r="I126" s="29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38" customFormat="1" ht="18.75">
      <c r="A127" s="6"/>
      <c r="B127" s="6"/>
      <c r="C127" s="7"/>
      <c r="D127" s="57"/>
      <c r="E127" s="58"/>
      <c r="F127" s="59"/>
      <c r="G127" s="7"/>
      <c r="H127" s="60"/>
      <c r="I127" s="29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38" customFormat="1" ht="18.75">
      <c r="A128" s="6"/>
      <c r="B128" s="6"/>
      <c r="C128" s="7"/>
      <c r="D128" s="57"/>
      <c r="E128" s="58"/>
      <c r="F128" s="59"/>
      <c r="G128" s="7"/>
      <c r="H128" s="60"/>
      <c r="I128" s="29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38" customFormat="1" ht="18.75">
      <c r="A129" s="6"/>
      <c r="B129" s="6"/>
      <c r="C129" s="7"/>
      <c r="D129" s="57"/>
      <c r="E129" s="58"/>
      <c r="F129" s="59"/>
      <c r="G129" s="7"/>
      <c r="H129" s="60"/>
      <c r="I129" s="29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38" customFormat="1" ht="18.75">
      <c r="A130" s="6"/>
      <c r="B130" s="6"/>
      <c r="C130" s="7"/>
      <c r="D130" s="57"/>
      <c r="E130" s="58"/>
      <c r="F130" s="59"/>
      <c r="G130" s="7"/>
      <c r="H130" s="60"/>
      <c r="I130" s="29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38" customFormat="1" ht="18.75">
      <c r="A131" s="6"/>
      <c r="B131" s="6"/>
      <c r="C131" s="7"/>
      <c r="D131" s="57"/>
      <c r="E131" s="58"/>
      <c r="F131" s="59"/>
      <c r="G131" s="7"/>
      <c r="H131" s="60"/>
      <c r="I131" s="29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38" customFormat="1" ht="18.75">
      <c r="A132" s="6"/>
      <c r="B132" s="6"/>
      <c r="C132" s="7"/>
      <c r="D132" s="57"/>
      <c r="E132" s="58"/>
      <c r="F132" s="59"/>
      <c r="G132" s="7"/>
      <c r="H132" s="60"/>
      <c r="I132" s="2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38" customFormat="1" ht="18.75">
      <c r="A133" s="6"/>
      <c r="B133" s="6"/>
      <c r="C133" s="7"/>
      <c r="D133" s="57"/>
      <c r="E133" s="58"/>
      <c r="F133" s="59"/>
      <c r="G133" s="7"/>
      <c r="H133" s="60"/>
      <c r="I133" s="2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38" customFormat="1" ht="18.75">
      <c r="A134" s="6"/>
      <c r="B134" s="6"/>
      <c r="C134" s="7"/>
      <c r="D134" s="57"/>
      <c r="E134" s="58"/>
      <c r="F134" s="59"/>
      <c r="G134" s="7"/>
      <c r="H134" s="60"/>
      <c r="I134" s="2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38" customFormat="1" ht="18.75">
      <c r="A135" s="6"/>
      <c r="B135" s="6"/>
      <c r="C135" s="7"/>
      <c r="D135" s="57"/>
      <c r="E135" s="58"/>
      <c r="F135" s="59"/>
      <c r="G135" s="7"/>
      <c r="H135" s="60"/>
      <c r="I135" s="29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38" customFormat="1" ht="18.75">
      <c r="A136" s="6"/>
      <c r="B136" s="6"/>
      <c r="C136" s="7"/>
      <c r="D136" s="57"/>
      <c r="E136" s="58"/>
      <c r="F136" s="59"/>
      <c r="G136" s="7"/>
      <c r="H136" s="60"/>
      <c r="I136" s="2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38" customFormat="1" ht="18.75">
      <c r="A137" s="6"/>
      <c r="B137" s="6"/>
      <c r="C137" s="7"/>
      <c r="D137" s="57"/>
      <c r="E137" s="58"/>
      <c r="F137" s="59"/>
      <c r="G137" s="7"/>
      <c r="H137" s="60"/>
      <c r="I137" s="2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38" customFormat="1" ht="18.75">
      <c r="A138" s="6"/>
      <c r="B138" s="6"/>
      <c r="C138" s="7"/>
      <c r="D138" s="57"/>
      <c r="E138" s="58"/>
      <c r="F138" s="59"/>
      <c r="G138" s="7"/>
      <c r="H138" s="60"/>
      <c r="I138" s="2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8.75">
      <c r="A139" s="6"/>
      <c r="B139" s="6"/>
      <c r="C139" s="7"/>
      <c r="D139" s="57"/>
      <c r="E139" s="58"/>
      <c r="F139" s="59"/>
      <c r="G139" s="7"/>
      <c r="H139" s="60"/>
      <c r="I139" s="29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18.75">
      <c r="A140" s="6"/>
      <c r="B140" s="6"/>
      <c r="C140" s="7"/>
      <c r="D140" s="57"/>
      <c r="E140" s="58"/>
      <c r="F140" s="59"/>
      <c r="G140" s="7"/>
      <c r="H140" s="60"/>
      <c r="I140" s="29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8.75">
      <c r="A141" s="6"/>
      <c r="B141" s="6"/>
      <c r="C141" s="7"/>
      <c r="D141" s="57"/>
      <c r="E141" s="58"/>
      <c r="F141" s="59"/>
      <c r="G141" s="7"/>
      <c r="H141" s="60"/>
      <c r="I141" s="29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38" customFormat="1" ht="18.75">
      <c r="A142" s="6"/>
      <c r="B142" s="6"/>
      <c r="C142" s="7"/>
      <c r="D142" s="57"/>
      <c r="E142" s="58"/>
      <c r="F142" s="59"/>
      <c r="G142" s="7"/>
      <c r="H142" s="60"/>
      <c r="I142" s="29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38" customFormat="1" ht="18.75">
      <c r="A143" s="6"/>
      <c r="B143" s="6"/>
      <c r="C143" s="7"/>
      <c r="D143" s="57"/>
      <c r="E143" s="58"/>
      <c r="F143" s="59"/>
      <c r="G143" s="7"/>
      <c r="H143" s="60"/>
      <c r="I143" s="29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38" customFormat="1" ht="18.75">
      <c r="A144" s="6"/>
      <c r="B144" s="6"/>
      <c r="C144" s="7"/>
      <c r="D144" s="57"/>
      <c r="E144" s="58"/>
      <c r="F144" s="59"/>
      <c r="G144" s="7"/>
      <c r="H144" s="60"/>
      <c r="I144" s="29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38" customFormat="1" ht="18.75">
      <c r="A145" s="6"/>
      <c r="B145" s="6"/>
      <c r="C145" s="7"/>
      <c r="D145" s="57"/>
      <c r="E145" s="58"/>
      <c r="F145" s="59"/>
      <c r="G145" s="7"/>
      <c r="H145" s="60"/>
      <c r="I145" s="29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38" customFormat="1" ht="18.75">
      <c r="A146" s="6"/>
      <c r="B146" s="6"/>
      <c r="C146" s="7"/>
      <c r="D146" s="57"/>
      <c r="E146" s="58"/>
      <c r="F146" s="59"/>
      <c r="G146" s="7"/>
      <c r="H146" s="60"/>
      <c r="I146" s="29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38" customFormat="1" ht="18.75">
      <c r="A147" s="6"/>
      <c r="B147" s="6"/>
      <c r="C147" s="7"/>
      <c r="D147" s="57"/>
      <c r="E147" s="58"/>
      <c r="F147" s="59"/>
      <c r="G147" s="7"/>
      <c r="H147" s="60"/>
      <c r="I147" s="29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1:38" s="38" customFormat="1" ht="18.75">
      <c r="A148" s="6"/>
      <c r="B148" s="6"/>
      <c r="C148" s="7"/>
      <c r="D148" s="57"/>
      <c r="E148" s="58"/>
      <c r="F148" s="59"/>
      <c r="G148" s="7"/>
      <c r="H148" s="60"/>
      <c r="I148" s="29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</sheetData>
  <sheetProtection/>
  <mergeCells count="8"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2016-08-19T13:13:52Z</cp:lastPrinted>
  <dcterms:created xsi:type="dcterms:W3CDTF">2014-10-25T07:35:49Z</dcterms:created>
  <dcterms:modified xsi:type="dcterms:W3CDTF">2016-12-02T12:18:57Z</dcterms:modified>
  <cp:category/>
  <cp:version/>
  <cp:contentType/>
  <cp:contentStatus/>
</cp:coreProperties>
</file>